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8.xml" ContentType="application/vnd.openxmlformats-officedocument.drawing+xml"/>
  <Override PartName="/xl/charts/chart28.xml" ContentType="application/vnd.openxmlformats-officedocument.drawingml.chart+xml"/>
  <Override PartName="/xl/drawings/drawing9.xml" ContentType="application/vnd.openxmlformats-officedocument.drawing+xml"/>
  <Override PartName="/xl/charts/chart29.xml" ContentType="application/vnd.openxmlformats-officedocument.drawingml.chart+xml"/>
  <Override PartName="/xl/drawings/drawing10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1.xml" ContentType="application/vnd.openxmlformats-officedocument.drawing+xml"/>
  <Override PartName="/xl/charts/chart32.xml" ContentType="application/vnd.openxmlformats-officedocument.drawingml.chart+xml"/>
  <Override PartName="/xl/drawings/drawing12.xml" ContentType="application/vnd.openxmlformats-officedocument.drawing+xml"/>
  <Override PartName="/xl/charts/chart33.xml" ContentType="application/vnd.openxmlformats-officedocument.drawingml.chart+xml"/>
  <Override PartName="/xl/drawings/drawing13.xml" ContentType="application/vnd.openxmlformats-officedocument.drawing+xml"/>
  <Override PartName="/xl/charts/chart34.xml" ContentType="application/vnd.openxmlformats-officedocument.drawingml.chart+xml"/>
  <Override PartName="/xl/drawings/drawing14.xml" ContentType="application/vnd.openxmlformats-officedocument.drawing+xml"/>
  <Override PartName="/xl/charts/chart35.xml" ContentType="application/vnd.openxmlformats-officedocument.drawingml.chart+xml"/>
  <Override PartName="/xl/drawings/drawing15.xml" ContentType="application/vnd.openxmlformats-officedocument.drawing+xml"/>
  <Override PartName="/xl/charts/chart3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NUARIO\ANUARIO 2017\ENTREGA\CAPITULOS_TOTALES\"/>
    </mc:Choice>
  </mc:AlternateContent>
  <bookViews>
    <workbookView xWindow="0" yWindow="0" windowWidth="14370" windowHeight="12390" tabRatio="601" firstSheet="10" activeTab="34"/>
  </bookViews>
  <sheets>
    <sheet name="16.1.1" sheetId="69" r:id="rId1"/>
    <sheet name="16.1.2" sheetId="124" r:id="rId2"/>
    <sheet name="16.1.3" sheetId="125" r:id="rId3"/>
    <sheet name="16.2.1" sheetId="70" r:id="rId4"/>
    <sheet name="16.2.2" sheetId="117" r:id="rId5"/>
    <sheet name="16.2.3" sheetId="126" r:id="rId6"/>
    <sheet name="16.3.1" sheetId="71" r:id="rId7"/>
    <sheet name="16.3.2" sheetId="128" r:id="rId8"/>
    <sheet name="16.3.3" sheetId="131" r:id="rId9"/>
    <sheet name="16.4.1" sheetId="72" r:id="rId10"/>
    <sheet name="16.4.2" sheetId="133" r:id="rId11"/>
    <sheet name="16.4.3" sheetId="134" r:id="rId12"/>
    <sheet name="16.5.1" sheetId="73" r:id="rId13"/>
    <sheet name="16.5.2" sheetId="115" r:id="rId14"/>
    <sheet name="16.5.3" sheetId="135" r:id="rId15"/>
    <sheet name="16.6" sheetId="112" r:id="rId16"/>
    <sheet name="16.7" sheetId="75" r:id="rId17"/>
    <sheet name="16.8.1" sheetId="76" r:id="rId18"/>
    <sheet name="16.8.2" sheetId="136" r:id="rId19"/>
    <sheet name="16.8.3" sheetId="145" r:id="rId20"/>
    <sheet name="16.9.1" sheetId="77" r:id="rId21"/>
    <sheet name="16.9.2" sheetId="137" r:id="rId22"/>
    <sheet name="16.9.3" sheetId="144" r:id="rId23"/>
    <sheet name="16.10.1" sheetId="78" r:id="rId24"/>
    <sheet name="16.10.2" sheetId="138" r:id="rId25"/>
    <sheet name="16.10.3" sheetId="139" r:id="rId26"/>
    <sheet name="16.11.1" sheetId="79" r:id="rId27"/>
    <sheet name="16.11.2" sheetId="140" r:id="rId28"/>
    <sheet name="16.11.3" sheetId="141" r:id="rId29"/>
    <sheet name="16.12.1 " sheetId="146" r:id="rId30"/>
    <sheet name="16.12.2" sheetId="142" r:id="rId31"/>
    <sheet name="16.13.1" sheetId="35" r:id="rId32"/>
    <sheet name="16.13.2" sheetId="143" r:id="rId33"/>
    <sheet name="16.14" sheetId="82" r:id="rId34"/>
    <sheet name="16.15 " sheetId="151" r:id="rId35"/>
    <sheet name="16.16" sheetId="148" r:id="rId36"/>
    <sheet name="16.17" sheetId="152" r:id="rId37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\A" localSheetId="36">#REF!</definedName>
    <definedName name="\A">#REF!</definedName>
    <definedName name="\B" localSheetId="36">#REF!</definedName>
    <definedName name="\B">#REF!</definedName>
    <definedName name="\C" localSheetId="36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M">#REF!</definedName>
    <definedName name="\N">#REF!</definedName>
    <definedName name="\Q">#REF!</definedName>
    <definedName name="\S">#REF!</definedName>
    <definedName name="\T">[2]GANADE10!$B$90</definedName>
    <definedName name="\x">[3]Arlleg01!$IR$8190</definedName>
    <definedName name="\z">[3]Arlleg01!$IR$8190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[4]p122!#REF!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[4]p122!#REF!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[4]p122!#REF!</definedName>
    <definedName name="__123Graph_FCurrent" hidden="1">'[1]19.14-15'!#REF!</definedName>
    <definedName name="__123Graph_FGrßfico1" hidden="1">'[1]19.14-15'!#REF!</definedName>
    <definedName name="__123Graph_X" hidden="1">[4]p122!#REF!</definedName>
    <definedName name="__123Graph_XCurrent" hidden="1">'[1]19.14-15'!#REF!</definedName>
    <definedName name="__123Graph_XGrßfico1" hidden="1">'[1]19.14-15'!#REF!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'[1]19.11-12'!$B$53</definedName>
    <definedName name="AÑOSEÑA">#REF!</definedName>
    <definedName name="_xlnm.Print_Area" localSheetId="0">'16.1.1'!$A$1:$F$31</definedName>
    <definedName name="_xlnm.Print_Area" localSheetId="1">'16.1.2'!$A$1:$F$34</definedName>
    <definedName name="_xlnm.Print_Area" localSheetId="2">'16.1.3'!$A$1:$G$36</definedName>
    <definedName name="_xlnm.Print_Area" localSheetId="23">'16.10.1'!$A$1:$H$88</definedName>
    <definedName name="_xlnm.Print_Area" localSheetId="24">'16.10.2'!$A$1:$H$39</definedName>
    <definedName name="_xlnm.Print_Area" localSheetId="25">'16.10.3'!$A$1:$H$38</definedName>
    <definedName name="_xlnm.Print_Area" localSheetId="26">'16.11.1'!$A$1:$E$31</definedName>
    <definedName name="_xlnm.Print_Area" localSheetId="27">'16.11.2'!$A$1:$E$14</definedName>
    <definedName name="_xlnm.Print_Area" localSheetId="28">'16.11.3'!$A$1:$E$14</definedName>
    <definedName name="_xlnm.Print_Area" localSheetId="29">'16.12.1 '!$A$1:$K$48</definedName>
    <definedName name="_xlnm.Print_Area" localSheetId="30">'16.12.2'!$A$1:$K$11</definedName>
    <definedName name="_xlnm.Print_Area" localSheetId="31">'16.13.1'!$A$1:$E$47</definedName>
    <definedName name="_xlnm.Print_Area" localSheetId="32">'16.13.2'!$A$1:$E$11</definedName>
    <definedName name="_xlnm.Print_Area" localSheetId="33">'16.14'!$A$1:$F$55</definedName>
    <definedName name="_xlnm.Print_Area" localSheetId="34">'16.15 '!$A$1:$E$81</definedName>
    <definedName name="_xlnm.Print_Area" localSheetId="35">'16.16'!$A$1:$G$104</definedName>
    <definedName name="_xlnm.Print_Area" localSheetId="36">'16.17'!$A$1:$M$102</definedName>
    <definedName name="_xlnm.Print_Area" localSheetId="3">'16.2.1'!$A$1:$H$85</definedName>
    <definedName name="_xlnm.Print_Area" localSheetId="4">'16.2.2'!$A$1:$H$77</definedName>
    <definedName name="_xlnm.Print_Area" localSheetId="5">'16.2.3'!$A$1:$F$74</definedName>
    <definedName name="_xlnm.Print_Area" localSheetId="6">'16.3.1'!$A$1:$H$85</definedName>
    <definedName name="_xlnm.Print_Area" localSheetId="7">'16.3.2'!$A$1:$H$69</definedName>
    <definedName name="_xlnm.Print_Area" localSheetId="8">'16.3.3'!$A$1:$H$77</definedName>
    <definedName name="_xlnm.Print_Area" localSheetId="9">'16.4.1'!$A$1:$J$28</definedName>
    <definedName name="_xlnm.Print_Area" localSheetId="10">'16.4.2'!$A$1:$J$18</definedName>
    <definedName name="_xlnm.Print_Area" localSheetId="11">'16.4.3'!$A$1:$J$18</definedName>
    <definedName name="_xlnm.Print_Area" localSheetId="12">'16.5.1'!$A$1:$M$53</definedName>
    <definedName name="_xlnm.Print_Area" localSheetId="13">'16.5.2'!$A$1:$L$42</definedName>
    <definedName name="_xlnm.Print_Area" localSheetId="14">'16.5.3'!$A$1:$L$40</definedName>
    <definedName name="_xlnm.Print_Area" localSheetId="15">'16.6'!$A$1:$G$55</definedName>
    <definedName name="_xlnm.Print_Area" localSheetId="16">'16.7'!$A$1:$V$56</definedName>
    <definedName name="_xlnm.Print_Area" localSheetId="17">'16.8.1'!$A$1:$H$79</definedName>
    <definedName name="_xlnm.Print_Area" localSheetId="18">'16.8.2'!$A$1:$H$42</definedName>
    <definedName name="_xlnm.Print_Area" localSheetId="19">'16.8.3'!$A$1:$H$36</definedName>
    <definedName name="_xlnm.Print_Area" localSheetId="20">'16.9.1'!$A$1:$E$27</definedName>
    <definedName name="_xlnm.Print_Area" localSheetId="21">'16.9.2'!$A$1:$E$14</definedName>
    <definedName name="_xlnm.Print_Area" localSheetId="22">'16.9.3'!$A$1:$E$13</definedName>
    <definedName name="balan.xls" hidden="1">'[10]7.24'!$D$6:$D$27</definedName>
    <definedName name="_xlnm.Database" localSheetId="36">#REF!</definedName>
    <definedName name="_xlnm.Database">#REF!</definedName>
    <definedName name="BUSCARC" localSheetId="36">#REF!</definedName>
    <definedName name="BUSCARC">#REF!</definedName>
    <definedName name="BUSCARG" localSheetId="36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 iterateCount="400"/>
</workbook>
</file>

<file path=xl/calcChain.xml><?xml version="1.0" encoding="utf-8"?>
<calcChain xmlns="http://schemas.openxmlformats.org/spreadsheetml/2006/main">
  <c r="G17" i="71" l="1"/>
  <c r="D17" i="71"/>
  <c r="D14" i="131"/>
  <c r="D44" i="146" l="1"/>
  <c r="D8" i="144" l="1"/>
  <c r="D7" i="78" l="1"/>
  <c r="D8" i="78"/>
  <c r="D9" i="78"/>
  <c r="D10" i="78"/>
  <c r="D11" i="78"/>
  <c r="D12" i="78"/>
  <c r="D13" i="78"/>
  <c r="D14" i="78"/>
  <c r="D15" i="78"/>
  <c r="D17" i="78"/>
  <c r="D19" i="78"/>
  <c r="D20" i="78"/>
  <c r="D21" i="78"/>
  <c r="D22" i="78"/>
  <c r="D24" i="78"/>
  <c r="D26" i="78"/>
  <c r="B27" i="69" l="1"/>
  <c r="G7" i="76" l="1"/>
  <c r="D9" i="144" l="1"/>
  <c r="G22" i="76"/>
  <c r="D22" i="76"/>
  <c r="G20" i="76"/>
  <c r="D20" i="76"/>
  <c r="G17" i="76"/>
  <c r="D17" i="76"/>
  <c r="G15" i="76"/>
  <c r="D15" i="76"/>
  <c r="G14" i="76"/>
  <c r="D14" i="76"/>
  <c r="G13" i="76"/>
  <c r="D13" i="76"/>
  <c r="G12" i="76"/>
  <c r="D12" i="76"/>
  <c r="G11" i="76"/>
  <c r="D11" i="76"/>
  <c r="G10" i="76"/>
  <c r="D10" i="76"/>
  <c r="G9" i="76"/>
  <c r="D9" i="76"/>
  <c r="G8" i="76"/>
  <c r="D8" i="76"/>
  <c r="D7" i="76"/>
  <c r="F17" i="72"/>
  <c r="G14" i="72" s="1"/>
  <c r="D17" i="72"/>
  <c r="E15" i="72" s="1"/>
  <c r="B17" i="72"/>
  <c r="C15" i="72"/>
  <c r="C14" i="72"/>
  <c r="E13" i="72"/>
  <c r="C13" i="72"/>
  <c r="C12" i="72"/>
  <c r="E11" i="72"/>
  <c r="C11" i="72"/>
  <c r="C10" i="72"/>
  <c r="C9" i="72"/>
  <c r="C8" i="72"/>
  <c r="G15" i="71"/>
  <c r="D15" i="71"/>
  <c r="G14" i="71"/>
  <c r="D14" i="71"/>
  <c r="G13" i="71"/>
  <c r="D13" i="71"/>
  <c r="G12" i="71"/>
  <c r="D12" i="71"/>
  <c r="G11" i="71"/>
  <c r="D11" i="71"/>
  <c r="G10" i="71"/>
  <c r="D10" i="71"/>
  <c r="G9" i="71"/>
  <c r="D9" i="71"/>
  <c r="G8" i="71"/>
  <c r="D8" i="71"/>
  <c r="D13" i="126"/>
  <c r="E10" i="126" s="1"/>
  <c r="B13" i="126"/>
  <c r="C10" i="126" s="1"/>
  <c r="C11" i="126"/>
  <c r="D13" i="117"/>
  <c r="E9" i="117" s="1"/>
  <c r="B13" i="117"/>
  <c r="C11" i="117" s="1"/>
  <c r="D17" i="70"/>
  <c r="E14" i="70" s="1"/>
  <c r="B17" i="70"/>
  <c r="C13" i="70" s="1"/>
  <c r="E13" i="70"/>
  <c r="C8" i="126" l="1"/>
  <c r="E9" i="126"/>
  <c r="C9" i="117"/>
  <c r="G10" i="72"/>
  <c r="E12" i="72"/>
  <c r="E9" i="72"/>
  <c r="E8" i="72"/>
  <c r="E10" i="72"/>
  <c r="E9" i="70"/>
  <c r="E11" i="70"/>
  <c r="C8" i="70"/>
  <c r="E11" i="126"/>
  <c r="E8" i="126"/>
  <c r="E11" i="117"/>
  <c r="E10" i="117"/>
  <c r="C11" i="70"/>
  <c r="C14" i="70"/>
  <c r="G9" i="72"/>
  <c r="G13" i="72"/>
  <c r="G15" i="72"/>
  <c r="C15" i="70"/>
  <c r="E13" i="117"/>
  <c r="G8" i="72"/>
  <c r="G12" i="72"/>
  <c r="H17" i="72"/>
  <c r="I12" i="72" s="1"/>
  <c r="C9" i="70"/>
  <c r="C12" i="70"/>
  <c r="C10" i="70"/>
  <c r="E15" i="70"/>
  <c r="G11" i="72"/>
  <c r="E14" i="72"/>
  <c r="C9" i="126"/>
  <c r="C13" i="126" s="1"/>
  <c r="C10" i="117"/>
  <c r="C13" i="117" s="1"/>
  <c r="E8" i="70"/>
  <c r="E10" i="70"/>
  <c r="E12" i="70"/>
  <c r="E13" i="126" l="1"/>
  <c r="I9" i="72"/>
  <c r="I13" i="72"/>
  <c r="C17" i="70"/>
  <c r="I14" i="72"/>
  <c r="I11" i="72"/>
  <c r="I15" i="72"/>
  <c r="I10" i="72"/>
  <c r="I8" i="72"/>
  <c r="D21" i="82"/>
  <c r="E21" i="82" s="1"/>
  <c r="G8" i="139"/>
  <c r="G7" i="139"/>
  <c r="G9" i="138"/>
  <c r="G8" i="138"/>
  <c r="G7" i="138"/>
  <c r="G26" i="78"/>
  <c r="G24" i="78"/>
  <c r="G22" i="78"/>
  <c r="G21" i="78"/>
  <c r="G20" i="78"/>
  <c r="G19" i="78"/>
  <c r="G17" i="78"/>
  <c r="G15" i="78"/>
  <c r="G14" i="78"/>
  <c r="G13" i="78"/>
  <c r="G12" i="78"/>
  <c r="G11" i="78"/>
  <c r="G10" i="78"/>
  <c r="G9" i="78"/>
  <c r="G8" i="78"/>
  <c r="G7" i="78"/>
  <c r="D8" i="139"/>
  <c r="D7" i="139"/>
  <c r="D9" i="138"/>
  <c r="D8" i="138"/>
  <c r="D7" i="138"/>
  <c r="D27" i="69"/>
  <c r="E24" i="69" s="1"/>
  <c r="C23" i="69"/>
  <c r="E23" i="69" l="1"/>
  <c r="E21" i="69"/>
  <c r="E15" i="69"/>
  <c r="E13" i="69"/>
  <c r="E11" i="69"/>
  <c r="E19" i="69"/>
  <c r="E9" i="69"/>
  <c r="E17" i="69"/>
  <c r="E25" i="69"/>
  <c r="C8" i="69"/>
  <c r="C25" i="69"/>
  <c r="C21" i="69"/>
  <c r="C24" i="69"/>
  <c r="C13" i="69"/>
  <c r="C16" i="69"/>
  <c r="C11" i="69"/>
  <c r="C19" i="69"/>
  <c r="C10" i="69"/>
  <c r="C18" i="69"/>
  <c r="C12" i="69"/>
  <c r="C15" i="69"/>
  <c r="C20" i="69"/>
  <c r="C9" i="69"/>
  <c r="C14" i="69"/>
  <c r="C17" i="69"/>
  <c r="C22" i="69"/>
  <c r="E8" i="69"/>
  <c r="E10" i="69"/>
  <c r="E12" i="69"/>
  <c r="E14" i="69"/>
  <c r="E16" i="69"/>
  <c r="E18" i="69"/>
  <c r="E20" i="69"/>
  <c r="E22" i="69"/>
  <c r="C27" i="69" l="1"/>
  <c r="E27" i="69"/>
  <c r="D9" i="143" l="1"/>
  <c r="D8" i="143"/>
  <c r="D45" i="35"/>
  <c r="D41" i="35"/>
  <c r="D42" i="35"/>
  <c r="D43" i="35"/>
  <c r="D40" i="35"/>
  <c r="D10" i="35"/>
  <c r="D12" i="35"/>
  <c r="D13" i="35"/>
  <c r="D14" i="35"/>
  <c r="D15" i="35"/>
  <c r="D16" i="35"/>
  <c r="D18" i="35"/>
  <c r="D19" i="35"/>
  <c r="D24" i="35"/>
  <c r="D26" i="35"/>
  <c r="D27" i="35"/>
  <c r="D29" i="35"/>
  <c r="D30" i="35"/>
  <c r="D32" i="35"/>
  <c r="D33" i="35"/>
  <c r="D36" i="35"/>
  <c r="D37" i="35"/>
  <c r="D9" i="35"/>
  <c r="D8" i="35"/>
  <c r="D8" i="142"/>
  <c r="D7" i="142"/>
  <c r="D42" i="146"/>
  <c r="D41" i="146"/>
  <c r="D40" i="146"/>
  <c r="D39" i="146"/>
  <c r="D36" i="146"/>
  <c r="D35" i="146"/>
  <c r="D32" i="146"/>
  <c r="D31" i="146"/>
  <c r="D29" i="146"/>
  <c r="D28" i="146"/>
  <c r="D26" i="146"/>
  <c r="D25" i="146"/>
  <c r="D23" i="146"/>
  <c r="D18" i="146"/>
  <c r="D17" i="146"/>
  <c r="D15" i="146"/>
  <c r="D14" i="146"/>
  <c r="D13" i="146"/>
  <c r="D12" i="146"/>
  <c r="D11" i="146"/>
  <c r="D9" i="146"/>
  <c r="D8" i="146"/>
  <c r="D7" i="146"/>
  <c r="D9" i="141"/>
  <c r="D8" i="141"/>
  <c r="D9" i="140"/>
  <c r="D10" i="140"/>
  <c r="D8" i="140"/>
  <c r="D20" i="79"/>
  <c r="D21" i="79"/>
  <c r="D22" i="79"/>
  <c r="D23" i="79"/>
  <c r="D25" i="79"/>
  <c r="D27" i="79"/>
  <c r="D18" i="79"/>
  <c r="D10" i="79"/>
  <c r="D11" i="79"/>
  <c r="D12" i="79"/>
  <c r="D13" i="79"/>
  <c r="D14" i="79"/>
  <c r="D15" i="79"/>
  <c r="D16" i="79"/>
  <c r="D9" i="79"/>
  <c r="D8" i="79"/>
  <c r="D8" i="145" l="1"/>
  <c r="E13" i="128" l="1"/>
  <c r="G8" i="146" l="1"/>
  <c r="G9" i="146"/>
  <c r="G10" i="146"/>
  <c r="G11" i="146"/>
  <c r="G12" i="146"/>
  <c r="G13" i="146"/>
  <c r="G14" i="146"/>
  <c r="G15" i="146"/>
  <c r="G16" i="146"/>
  <c r="G17" i="146"/>
  <c r="G18" i="146"/>
  <c r="G19" i="146"/>
  <c r="G20" i="146"/>
  <c r="G21" i="146"/>
  <c r="G22" i="146"/>
  <c r="G23" i="146"/>
  <c r="G24" i="146"/>
  <c r="G25" i="146"/>
  <c r="G26" i="146"/>
  <c r="G27" i="146"/>
  <c r="G28" i="146"/>
  <c r="G29" i="146"/>
  <c r="G30" i="146"/>
  <c r="G31" i="146"/>
  <c r="G32" i="146"/>
  <c r="G33" i="146"/>
  <c r="G34" i="146"/>
  <c r="G35" i="146"/>
  <c r="G36" i="146"/>
  <c r="G37" i="146"/>
  <c r="G39" i="146"/>
  <c r="G40" i="146"/>
  <c r="G41" i="146"/>
  <c r="G42" i="146"/>
  <c r="G44" i="146"/>
  <c r="G7" i="146"/>
  <c r="G8" i="142"/>
  <c r="G7" i="142"/>
  <c r="B28" i="125"/>
  <c r="E14" i="131"/>
  <c r="B14" i="131"/>
  <c r="G8" i="145"/>
  <c r="F14" i="131"/>
  <c r="D10" i="131"/>
  <c r="D11" i="131"/>
  <c r="D12" i="131"/>
  <c r="C14" i="131"/>
  <c r="F13" i="128"/>
  <c r="G13" i="128" s="1"/>
  <c r="C13" i="128"/>
  <c r="D13" i="128" s="1"/>
  <c r="G9" i="131"/>
  <c r="G10" i="131"/>
  <c r="G11" i="131"/>
  <c r="G12" i="131"/>
  <c r="H13" i="134"/>
  <c r="I9" i="134" s="1"/>
  <c r="F13" i="134"/>
  <c r="G8" i="134" s="1"/>
  <c r="D13" i="134"/>
  <c r="E9" i="134" s="1"/>
  <c r="B13" i="134"/>
  <c r="C9" i="134" s="1"/>
  <c r="H13" i="133"/>
  <c r="I10" i="133" s="1"/>
  <c r="F13" i="133"/>
  <c r="G9" i="133" s="1"/>
  <c r="D13" i="133"/>
  <c r="B13" i="133"/>
  <c r="D9" i="131"/>
  <c r="G11" i="128"/>
  <c r="D11" i="128"/>
  <c r="G10" i="128"/>
  <c r="D10" i="128"/>
  <c r="G9" i="128"/>
  <c r="D9" i="128"/>
  <c r="D28" i="125"/>
  <c r="D28" i="124"/>
  <c r="B28" i="124"/>
  <c r="G14" i="131" l="1"/>
  <c r="I11" i="134"/>
  <c r="G10" i="134"/>
  <c r="G11" i="134"/>
  <c r="G9" i="134"/>
  <c r="E11" i="134"/>
  <c r="C11" i="134"/>
  <c r="C10" i="134"/>
  <c r="C8" i="134"/>
  <c r="G11" i="133"/>
  <c r="G10" i="133"/>
  <c r="I11" i="133"/>
  <c r="E10" i="134"/>
  <c r="I10" i="134"/>
  <c r="I9" i="133"/>
  <c r="E8" i="134"/>
  <c r="I8" i="134"/>
  <c r="I13" i="134" l="1"/>
  <c r="I13" i="133"/>
  <c r="G13" i="133"/>
  <c r="C13" i="133"/>
  <c r="C28" i="125"/>
  <c r="G13" i="134"/>
  <c r="E13" i="134"/>
  <c r="C13" i="134"/>
  <c r="E13" i="133"/>
  <c r="E28" i="125"/>
  <c r="C28" i="124"/>
  <c r="E28" i="124"/>
</calcChain>
</file>

<file path=xl/sharedStrings.xml><?xml version="1.0" encoding="utf-8"?>
<sst xmlns="http://schemas.openxmlformats.org/spreadsheetml/2006/main" count="1566" uniqueCount="403">
  <si>
    <t>Comunidad Autónoma</t>
  </si>
  <si>
    <t>Empresas</t>
  </si>
  <si>
    <t>Establecimientos</t>
  </si>
  <si>
    <t>Número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</si>
  <si>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</si>
  <si>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</si>
  <si>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</si>
  <si>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</si>
  <si>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</si>
  <si>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</si>
  <si>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</si>
  <si>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</si>
  <si>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</si>
  <si>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</si>
  <si>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</si>
  <si>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Murcia (Región de)</t>
  </si>
  <si>
    <t>País Vasco</t>
  </si>
  <si>
    <t>Rioja (La)</t>
  </si>
  <si>
    <t>Comunidad Valenciana</t>
  </si>
  <si>
    <t>Ceuta y Melilla</t>
  </si>
  <si>
    <t>Total</t>
  </si>
  <si>
    <t>Subsector de actividad</t>
  </si>
  <si>
    <t>TOTAL</t>
  </si>
  <si>
    <t>% s/ total</t>
  </si>
  <si>
    <t>Gastos de personal</t>
  </si>
  <si>
    <t>1º Sem.</t>
  </si>
  <si>
    <t>2º Sem.</t>
  </si>
  <si>
    <t>Media</t>
  </si>
  <si>
    <t>Fuente: I.N.E.</t>
  </si>
  <si>
    <t>Madrid (Comunidad de)</t>
  </si>
  <si>
    <t>Navarra (Comunidad Foral de)</t>
  </si>
  <si>
    <t>Hogares</t>
  </si>
  <si>
    <t>Huevos</t>
  </si>
  <si>
    <t>Pan</t>
  </si>
  <si>
    <t>Arroz</t>
  </si>
  <si>
    <t>Azúcar</t>
  </si>
  <si>
    <t>Margarina</t>
  </si>
  <si>
    <t>Frutas frescas</t>
  </si>
  <si>
    <t>Aceitunas</t>
  </si>
  <si>
    <t>Cervezas</t>
  </si>
  <si>
    <t>Productos</t>
  </si>
  <si>
    <t>TOTAL ALIMENTOS</t>
  </si>
  <si>
    <t>Legumbres</t>
  </si>
  <si>
    <t>Alimentos sin elaboración</t>
  </si>
  <si>
    <t>Activos</t>
  </si>
  <si>
    <t>Ocupados</t>
  </si>
  <si>
    <t>Parados</t>
  </si>
  <si>
    <t>Tasa de paro (%)</t>
  </si>
  <si>
    <t>Años</t>
  </si>
  <si>
    <t>Carne de porcino</t>
  </si>
  <si>
    <t>Carne de aves</t>
  </si>
  <si>
    <t>Legumbres y hortalizas frescas</t>
  </si>
  <si>
    <t>Patatas y sus preparados</t>
  </si>
  <si>
    <r>
      <t xml:space="preserve">(1) </t>
    </r>
    <r>
      <rPr>
        <sz val="10"/>
        <rFont val="Arial"/>
        <family val="2"/>
      </rPr>
      <t>No incluye la malta.</t>
    </r>
  </si>
  <si>
    <t>I. Establecimientos convencionales</t>
  </si>
  <si>
    <t xml:space="preserve"> por persona</t>
  </si>
  <si>
    <t>Hipermercados</t>
  </si>
  <si>
    <t>Tiendas tradicionales</t>
  </si>
  <si>
    <t xml:space="preserve">     </t>
  </si>
  <si>
    <t>Subclases</t>
  </si>
  <si>
    <t>en activos</t>
  </si>
  <si>
    <t>Inversiones</t>
  </si>
  <si>
    <t>De 50 a 199 asalariados</t>
  </si>
  <si>
    <t>De 200 o más asalariados</t>
  </si>
  <si>
    <t>% sobre total</t>
  </si>
  <si>
    <t>Salsas</t>
  </si>
  <si>
    <t xml:space="preserve"> materiales (%) (*)</t>
  </si>
  <si>
    <t xml:space="preserve">Metodología EPA-2005 </t>
  </si>
  <si>
    <t>Alimentos elaborados</t>
  </si>
  <si>
    <t>Alimentos con elaboración, bebidas y tabaco</t>
  </si>
  <si>
    <t>Alimentos y bebidas</t>
  </si>
  <si>
    <r>
      <t>(1)</t>
    </r>
    <r>
      <rPr>
        <sz val="10"/>
        <rFont val="Arial"/>
        <family val="2"/>
      </rPr>
      <t xml:space="preserve"> No incluye la malta.</t>
    </r>
  </si>
  <si>
    <t>TOTAL INDUSTRIA FORESTAL</t>
  </si>
  <si>
    <t>Fabricación de muebles</t>
  </si>
  <si>
    <t>Distribución de agua</t>
  </si>
  <si>
    <t>Recogida de basura</t>
  </si>
  <si>
    <t>División</t>
  </si>
  <si>
    <t>Los datos por división están referidos a CNAE-2009.</t>
  </si>
  <si>
    <t>10.5. Fabricación de productos lácteos</t>
  </si>
  <si>
    <t>10.8. Fabricación de otros productos alimenticios</t>
  </si>
  <si>
    <t>11.0.2. Elaboración de vinos</t>
  </si>
  <si>
    <t xml:space="preserve">17. Industria del papel               </t>
  </si>
  <si>
    <t>31. Fabricación de muebles</t>
  </si>
  <si>
    <t>División, grupos y clases</t>
  </si>
  <si>
    <t>Los datos por división, grupos y clases están referidos a CNAE-2009.</t>
  </si>
  <si>
    <t>36. Captación, depuración y distribución de agua</t>
  </si>
  <si>
    <t>TOTAL INDUSTRIA MEDIO AMBIENTE</t>
  </si>
  <si>
    <t>Industria de madera y corcho, excepto  muebles;</t>
  </si>
  <si>
    <t>LA INDUSTRIA DE LA ALIMENTACIÓN Y MEDIO AMBIENTE</t>
  </si>
  <si>
    <t>TOTAL INDUSTRIA ALIMENTACIÓN</t>
  </si>
  <si>
    <t>10. INDUSTRIA DE LA ALIMENTACIÓN</t>
  </si>
  <si>
    <t>11. FABRICACIÓN DE BEBIDAS</t>
  </si>
  <si>
    <t>ÍNDICE GENERAL (IPI)</t>
  </si>
  <si>
    <t>ÍNDICE GENERAL</t>
  </si>
  <si>
    <t>TOTAL ALIMENTACIÓN</t>
  </si>
  <si>
    <t>ESPAÑA</t>
  </si>
  <si>
    <r>
      <t xml:space="preserve"> materiales (%)</t>
    </r>
    <r>
      <rPr>
        <vertAlign val="superscript"/>
        <sz val="10"/>
        <rFont val="Arial"/>
        <family val="2"/>
      </rPr>
      <t xml:space="preserve"> (*)</t>
    </r>
  </si>
  <si>
    <r>
      <t xml:space="preserve"> materiales (%) </t>
    </r>
    <r>
      <rPr>
        <vertAlign val="superscript"/>
        <sz val="10"/>
        <rFont val="Arial"/>
        <family val="2"/>
      </rPr>
      <t>(*)</t>
    </r>
  </si>
  <si>
    <t>Miles de euros</t>
  </si>
  <si>
    <t>Autoconsumo</t>
  </si>
  <si>
    <t>ÍNDICE GENERAL (IPRI)</t>
  </si>
  <si>
    <r>
      <t>en la Industria  de la Alimentación (miles de personas)</t>
    </r>
    <r>
      <rPr>
        <b/>
        <vertAlign val="superscript"/>
        <sz val="11"/>
        <rFont val="Arial"/>
        <family val="2"/>
      </rPr>
      <t xml:space="preserve"> (1)</t>
    </r>
  </si>
  <si>
    <r>
      <t>(1)</t>
    </r>
    <r>
      <rPr>
        <sz val="10"/>
        <rFont val="Arial"/>
        <family val="2"/>
      </rPr>
      <t xml:space="preserve"> Hasta el año 2008 se utiliza la CNAE-93, para años posteriores se utiliza la CNAE-2009</t>
    </r>
  </si>
  <si>
    <t>16.1.2. Análisis autonómico de empresas y establecimientos</t>
  </si>
  <si>
    <t>16.1.3. Análisis autonómico de empresas y establecimientos</t>
  </si>
  <si>
    <t>16.3.1. Evolución del número de empresas y establecimientos de la Industria de la Alimentación</t>
  </si>
  <si>
    <t>16.3.2. Evolución del número de empresas y establecimientos de la Industria Forestal</t>
  </si>
  <si>
    <t>16.3.3. Evolución del número de empresas y establecimientos de la Industria de Medio Ambiente</t>
  </si>
  <si>
    <t>16.4.1. Estructura de los subsectores de actividad de la  Industria de la Alimentación</t>
  </si>
  <si>
    <t>16.4.2. Estructura de los subsectores de actividad de la  Industria Forestal</t>
  </si>
  <si>
    <t>16.4.3. Estructura de los subsectores de actividad de la  Industria de Medio Ambiente</t>
  </si>
  <si>
    <t>16.9.1. Tasas de variación (%) del Índice de Producción  Industria de la Alimentación y Fabricación de Bebidas</t>
  </si>
  <si>
    <t>16.9.2. Tasas de variación (%) del Índice de Producción  Industria Forestal</t>
  </si>
  <si>
    <t>16.11.1. Tasas de variación (%) del Índice de Precios de la Industria de la Alimentación y Fabricación de Bebidas</t>
  </si>
  <si>
    <t>16.11.2. Tasas de variación (%) del Índice de Precios de la Industria Forestal</t>
  </si>
  <si>
    <t>16.11.3. Tasas de variación (%) del Índice de Precios de la Industria de Medio Ambiente</t>
  </si>
  <si>
    <t>16.13.1. Tasa de variación (%) del Índice de Precios de Consumo de la Industria de la Alimentación y General</t>
  </si>
  <si>
    <t>16.13.2. Tasa de variación (%) del Índice de Precios de Consumo de la Industria de Medio Ambiente</t>
  </si>
  <si>
    <t>16.14. Serie histórica de población activa, ocupada y parada</t>
  </si>
  <si>
    <t>Los datos por subsectores de actividad están referidos a CNAE-2009</t>
  </si>
  <si>
    <t>Los datos por subsectores de actividad están referidos a CNAE-2009.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</si>
  <si>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</si>
  <si>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</si>
  <si>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</si>
  <si>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</si>
  <si>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10.6. Fabricación de productos de molinería, almidones y productos amiláceos</t>
  </si>
  <si>
    <t>10.7. Fabricación de productos de panadería y pastas alimenticias</t>
  </si>
  <si>
    <t>10.9. Fabricación de productos para la alimentación animal</t>
  </si>
  <si>
    <t>11.0.1. Destilación, rectificación y mezcla de bebidas alcohólicas</t>
  </si>
  <si>
    <t>11.0.7. Producción de aguas minerales y bebidas analcohólicas</t>
  </si>
  <si>
    <t>11.0.5. Fabricación de cerveza(1)</t>
  </si>
  <si>
    <t xml:space="preserve">cestería y espartería  </t>
  </si>
  <si>
    <t xml:space="preserve">Industria del papel  </t>
  </si>
  <si>
    <t>Captación, depuración y distribución de agua</t>
  </si>
  <si>
    <t>35 Suministro de energía eléctrica, gas, vapor y aire acondicionado</t>
  </si>
  <si>
    <t>16.9.3. Tasas de variación (%) del Índice de Industria de Medio Ambiente</t>
  </si>
  <si>
    <t xml:space="preserve">35 Suministro de energía eléctrica, gas, vapor y aire acondicionado    </t>
  </si>
  <si>
    <t>Producción, transporte y distribución de energía eléctrica</t>
  </si>
  <si>
    <t>Producción y distribución de gas, vapor y aire acondicionado (1)</t>
  </si>
  <si>
    <t xml:space="preserve">(1) Incluye los actividades </t>
  </si>
  <si>
    <t xml:space="preserve">                                                   35.2 Producción de gas; distribución por tubería de combustibles gasesos</t>
  </si>
  <si>
    <t xml:space="preserve">                                                   35.3 Suministro de vapor y aire acondicionado</t>
  </si>
  <si>
    <t>Actividades de saneamiento, gestión de residuos y descontaminación (2)</t>
  </si>
  <si>
    <t>(2) Incluye las actividades</t>
  </si>
  <si>
    <t xml:space="preserve">                                                      37 Recogida y tratamiento de aguas residuales</t>
  </si>
  <si>
    <t xml:space="preserve">                                                      38 Recogida, tratamiento y eliminación de residuos; valorización </t>
  </si>
  <si>
    <t xml:space="preserve">                                                     39 Actividades de descontaminación y otros servicios de gestión de residuos.</t>
  </si>
  <si>
    <t>Establecimiento</t>
  </si>
  <si>
    <t>Pasta alimenticia</t>
  </si>
  <si>
    <t>Carnes de vacuno</t>
  </si>
  <si>
    <t>Carnes de ovino</t>
  </si>
  <si>
    <t>Preparados de carnes</t>
  </si>
  <si>
    <t xml:space="preserve">Pescado fresco </t>
  </si>
  <si>
    <t>Pescado congelado</t>
  </si>
  <si>
    <t xml:space="preserve">Aceites </t>
  </si>
  <si>
    <t>Legumbres y hortalizas secas</t>
  </si>
  <si>
    <t>Espirituosos y licores</t>
  </si>
  <si>
    <t>Vinos</t>
  </si>
  <si>
    <t>Azucar</t>
  </si>
  <si>
    <t>Kg/l</t>
  </si>
  <si>
    <t xml:space="preserve">17. Industria del papel </t>
  </si>
  <si>
    <t>31.Fabricación de muebles.</t>
  </si>
  <si>
    <t>16. Industria de la madera y del corcho, excepto muebeles; cesteria y espartería</t>
  </si>
  <si>
    <t xml:space="preserve">Incluye las actividades: </t>
  </si>
  <si>
    <t>36.  Captación, depuración y distribución de agua</t>
  </si>
  <si>
    <t>37. Recogida y tratamiento de aguas residuales</t>
  </si>
  <si>
    <t xml:space="preserve">38. Recogida, tratamiento y eliminación de residuos; valorización </t>
  </si>
  <si>
    <t>39. Actividades de descontaminación y otros servicios de gestión de residuos.</t>
  </si>
  <si>
    <t xml:space="preserve">  Hasta 49 asalariados (*)</t>
  </si>
  <si>
    <t>(*) Desde sin asalariados hasta 49 asalariados</t>
  </si>
  <si>
    <t xml:space="preserve">16. Industria de la madera y corcho, excepto  muebles; cestería y espartería   </t>
  </si>
  <si>
    <t>16. Industria de la madera y corcho, excepto muebles; cestería y espartería</t>
  </si>
  <si>
    <t>16. Industria de la madera y corcho, excepto muebles; cestería y espartería.</t>
  </si>
  <si>
    <t>2008 (1)</t>
  </si>
  <si>
    <t>16. Industria de madera y corcho, excepto  muebles;</t>
  </si>
  <si>
    <t xml:space="preserve">17. Industria del papel  </t>
  </si>
  <si>
    <t>37.  Recogida y tratamiento de aguas residuales</t>
  </si>
  <si>
    <t>38. Recogida, tratamiento y eliminación de residuos; valorización</t>
  </si>
  <si>
    <t>39. Actividades de descontaminación y otros servicios de gestión de residuos</t>
  </si>
  <si>
    <t>Fuente: I.N.E</t>
  </si>
  <si>
    <t>Media de los cuatro trimestres del año</t>
  </si>
  <si>
    <t>16.10  Aserrado y cepillado de la madera</t>
  </si>
  <si>
    <t>16.21 Fabricación de chapas, tableros y panales de madera</t>
  </si>
  <si>
    <t>16.29 Fabricación de artículos de corcho, cestería y espartería y otros productos de madera</t>
  </si>
  <si>
    <t>17.1  Fabricación de pasta papelera, papel y cartón</t>
  </si>
  <si>
    <t xml:space="preserve">17.2 Fabricación de artículos de papel y cartón </t>
  </si>
  <si>
    <t>17. Industria del papel   (2)</t>
  </si>
  <si>
    <t xml:space="preserve"> (1) Incluye las actividades:</t>
  </si>
  <si>
    <t xml:space="preserve">(2) Incluye las actividades </t>
  </si>
  <si>
    <t xml:space="preserve">31. Fabricación de muebles </t>
  </si>
  <si>
    <t>16. Industria de madera y corcho, excepto  muebles; cestería y espartería (1)</t>
  </si>
  <si>
    <t>P: Datos provisionales</t>
  </si>
  <si>
    <r>
      <t xml:space="preserve">16.16. Evolución de la cantidad comprada total  (millones de kg/litros) y por persona </t>
    </r>
    <r>
      <rPr>
        <b/>
        <vertAlign val="superscript"/>
        <sz val="11"/>
        <rFont val="Arial"/>
        <family val="2"/>
      </rPr>
      <t>(1)</t>
    </r>
  </si>
  <si>
    <r>
      <t xml:space="preserve">16.17. Evolución de la cuota de mercado en hogares (porcentaje del valor de venta) </t>
    </r>
    <r>
      <rPr>
        <b/>
        <vertAlign val="superscript"/>
        <sz val="11"/>
        <rFont val="Arial"/>
        <family val="2"/>
      </rPr>
      <t>(1)</t>
    </r>
  </si>
  <si>
    <r>
      <t>16.15. Valor de los alimentos comprados (millones de euros)</t>
    </r>
    <r>
      <rPr>
        <b/>
        <vertAlign val="superscript"/>
        <sz val="11"/>
        <rFont val="Arial"/>
        <family val="2"/>
      </rPr>
      <t xml:space="preserve"> (1)</t>
    </r>
  </si>
  <si>
    <t>Supermercados y Autoservicios</t>
  </si>
  <si>
    <t>Tiendas descuento</t>
  </si>
  <si>
    <t>Otros productos en peso</t>
  </si>
  <si>
    <t>Otros productos en volumen</t>
  </si>
  <si>
    <t>II. Establecimientos no convencionales: otros canales</t>
  </si>
  <si>
    <t xml:space="preserve">Economato / Cooperativa </t>
  </si>
  <si>
    <t>Mercadillos</t>
  </si>
  <si>
    <t>Venta a domicilio</t>
  </si>
  <si>
    <t>Compra directa al productor</t>
  </si>
  <si>
    <t>Resto (incluye e-commerce)</t>
  </si>
  <si>
    <t>Inversión neta</t>
  </si>
  <si>
    <t>Principado de Asturias</t>
  </si>
  <si>
    <t>Islas Baleares</t>
  </si>
  <si>
    <t>Comunidad de Madrid</t>
  </si>
  <si>
    <t>Región de Murcia</t>
  </si>
  <si>
    <t>Comunidad Foral Navarra</t>
  </si>
  <si>
    <t>La Rioja</t>
  </si>
  <si>
    <t>2015/2016</t>
  </si>
  <si>
    <t xml:space="preserve">Incluye la actividad principal </t>
  </si>
  <si>
    <t>10: Industria de la alimentación</t>
  </si>
  <si>
    <t xml:space="preserve">11: Industria de bebidas 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</si>
  <si>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</si>
  <si>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</si>
  <si>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</si>
  <si>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</si>
  <si>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</si>
  <si>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</si>
  <si>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</si>
  <si>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Fabricación de productos para la alimentación animal</t>
  </si>
  <si>
    <t>I.NE.: Población referida al año 2016: 18.326.032 personas</t>
  </si>
  <si>
    <t>de la Industria Forestal, 2017</t>
  </si>
  <si>
    <t>Fuente: Directorio Central de Empresas 2017 del I.N.E.</t>
  </si>
  <si>
    <t>de la Industria de Medio Ambiente, 2017</t>
  </si>
  <si>
    <t>16.2.3. Empresas y establecimientos de la Industria de Medio Ambiente según subsector de actividad, 2017</t>
  </si>
  <si>
    <t>Var 17/16</t>
  </si>
  <si>
    <t>Fuente: Directorio Central de Empresas 2017</t>
  </si>
  <si>
    <t>según asalariados del establecimiento, 2017</t>
  </si>
  <si>
    <t>2017/2016</t>
  </si>
  <si>
    <t>2017 (P)</t>
  </si>
  <si>
    <t>16.2.2. Empresas y establecimientos de la Industria Forestal según subsector de actividad, 2017</t>
  </si>
  <si>
    <t>16.6. Análisis autonómico de los indicadores de la Industria de la Alimentación, 2015</t>
  </si>
  <si>
    <t>Número de locales</t>
  </si>
  <si>
    <t>Cifra de negocios</t>
  </si>
  <si>
    <t>Sueldos y salarios</t>
  </si>
  <si>
    <t>Inversión en activos materiales</t>
  </si>
  <si>
    <t>Personal ocupado</t>
  </si>
  <si>
    <t>Locales</t>
  </si>
  <si>
    <t xml:space="preserve"> Andalucía</t>
  </si>
  <si>
    <t xml:space="preserve"> Aragón</t>
  </si>
  <si>
    <t xml:space="preserve"> Asturias, Principado de</t>
  </si>
  <si>
    <t xml:space="preserve"> Balears, Illes</t>
  </si>
  <si>
    <t xml:space="preserve"> Canarias</t>
  </si>
  <si>
    <t xml:space="preserve"> Cantabria</t>
  </si>
  <si>
    <t xml:space="preserve"> Castilla y León</t>
  </si>
  <si>
    <t xml:space="preserve"> Castilla - La Mancha</t>
  </si>
  <si>
    <t xml:space="preserve"> Cataluña</t>
  </si>
  <si>
    <t xml:space="preserve"> Comunitat Valenciana</t>
  </si>
  <si>
    <t xml:space="preserve"> Extremadura</t>
  </si>
  <si>
    <t xml:space="preserve"> Galicia</t>
  </si>
  <si>
    <t xml:space="preserve"> Madrid, Comunidad de</t>
  </si>
  <si>
    <t xml:space="preserve"> Murcia, Región de</t>
  </si>
  <si>
    <t xml:space="preserve"> Navarra, Comunidad Foral de</t>
  </si>
  <si>
    <t xml:space="preserve"> País Vasco</t>
  </si>
  <si>
    <t xml:space="preserve"> Rioja, La</t>
  </si>
  <si>
    <t xml:space="preserve"> Ceuta</t>
  </si>
  <si>
    <t xml:space="preserve"> Melilla</t>
  </si>
  <si>
    <t>Fuente: Estadística estructural de empresa: sector industrial.  Año 2015 I.N.E</t>
  </si>
  <si>
    <t>http://www.ine.es/metodologia/t37/metodologia_eee.pdf</t>
  </si>
  <si>
    <t xml:space="preserve"> Análisis autonómico de los indicadores de la Industria de la Alimentación, 2016</t>
  </si>
  <si>
    <t>Fuente: Estadística estructural de empresa: sector industrial.  Año 2016 I.N.E</t>
  </si>
  <si>
    <t>http://www.ine.es/metodologia/t37/metodologia_eee2016.pdf</t>
  </si>
  <si>
    <t>16.7. Análisis autonómico de los indicadores en las Industrias Forestal y en la Industria de Medio Ambiente, 2015</t>
  </si>
  <si>
    <t>Número de locales (Locales)</t>
  </si>
  <si>
    <t>Cifra de negocios (Miles de euros)</t>
  </si>
  <si>
    <t>Sueldos y salarios (Miles de euros)</t>
  </si>
  <si>
    <t xml:space="preserve">Inversión en activos materiales (Miles de euros) </t>
  </si>
  <si>
    <t>Personal ocupado (Miles de euros)</t>
  </si>
  <si>
    <t xml:space="preserve"> Industria de la madera y del corcho, excepto muebles; cestería y espartería</t>
  </si>
  <si>
    <t xml:space="preserve"> Industria del papel</t>
  </si>
  <si>
    <t xml:space="preserve"> Fabricación de muebles</t>
  </si>
  <si>
    <t>Suministro de agua, actividades de saneamiento, gestión de residuos y descontaminación</t>
  </si>
  <si>
    <t>.</t>
  </si>
  <si>
    <t xml:space="preserve"> </t>
  </si>
  <si>
    <t>- Dato protegido por secreto estadístico</t>
  </si>
  <si>
    <t>Análisis autonómico de los indicadores en las Industrias Forestal y en la Industria de Medio Ambiente, 2016</t>
  </si>
  <si>
    <t>-</t>
  </si>
  <si>
    <t>16.8.1. Evolución del Índice de Producción de la Industria de la Alimentación y Fabricación de Bebidas (Base 2015 = 100)</t>
  </si>
  <si>
    <t>16.8.3. Evolución del Índice de Producción de la Industria de Medio Ambiente (Base 2015 = 100)</t>
  </si>
  <si>
    <t>16.8.2. Evolución del Índice de Producción de la Industria Forestal (Base 2015 = 100)</t>
  </si>
  <si>
    <t xml:space="preserve">36, Captacion, depuración y distribución de agua.   </t>
  </si>
  <si>
    <t xml:space="preserve"> (Base 2015 = 100) sobre el mismo período del año anterior</t>
  </si>
  <si>
    <t>16.10.1. Evolución del Índice de Precios de la Industria de la Alimentación y Fabricación de Bebidas (Base 2015 = 100)</t>
  </si>
  <si>
    <t>11.0.7. Fabricación de bebidas no alcohólicas; producción de aguas minerales y otras aguas embotelladas</t>
  </si>
  <si>
    <t>16.10.2. Evolución del Índice de Precios de la Industria Forestal (Base 2015 = 100)</t>
  </si>
  <si>
    <t>16.10.3. Evolución del Índice de Precios de la Industria de Medio Ambiente (Base 2015 = 100)</t>
  </si>
  <si>
    <t>(Base 2015 = 100) sobre el mismo período del año anterior</t>
  </si>
  <si>
    <t>16.12.1. Índice de Precios de Consumo de la  Industria de la Alimentación y General (Base 2016 = 100)</t>
  </si>
  <si>
    <t>Suministro de agua</t>
  </si>
  <si>
    <t xml:space="preserve"> (Base 2016 = 100) sobre el mismo periodo del año anterior</t>
  </si>
  <si>
    <t>Pastas alimenticias y cuscús</t>
  </si>
  <si>
    <t>Carnes de ovino y caprino</t>
  </si>
  <si>
    <t>Carne de ave</t>
  </si>
  <si>
    <t>Otros preparados de carnes</t>
  </si>
  <si>
    <t>Pescado fresco  o refrigerado</t>
  </si>
  <si>
    <t>Frutas frescas o refrigeradas</t>
  </si>
  <si>
    <t>(*) Debido al cambio de base 2016=100 no existe dato en dicha subclase para el año 2016</t>
  </si>
  <si>
    <t>Harinas y otros cereales (*)</t>
  </si>
  <si>
    <t>Otras carnes (*)</t>
  </si>
  <si>
    <t>Marisco fresco o refrigerado (*)</t>
  </si>
  <si>
    <t xml:space="preserve"> Otros preparados de pescado y marisco conservados o procesados (*)</t>
  </si>
  <si>
    <t>Leche (*)</t>
  </si>
  <si>
    <t>Otros productos lácteos (*)</t>
  </si>
  <si>
    <t>Mantequilla y margarina (*)</t>
  </si>
  <si>
    <t>Frutas en conserva y frutos secos (*)</t>
  </si>
  <si>
    <t>Legumbres y hortalizas congeladas y en conserva (*)</t>
  </si>
  <si>
    <t>Café, cacao e infusiones (*)</t>
  </si>
  <si>
    <t>Agua mineral, refrescos  y zumos (*)</t>
  </si>
  <si>
    <t>Cerveza (*)</t>
  </si>
  <si>
    <t xml:space="preserve">(*) Debido al cambio de base 2016=100 no existe dato en dicha subclase para el año </t>
  </si>
  <si>
    <t>Harinas y cereales (*)</t>
  </si>
  <si>
    <t>Otras carnes y casqueria (*)</t>
  </si>
  <si>
    <t>Crustáceos, moluscos (*)</t>
  </si>
  <si>
    <t>Pescado en conserva y preparados (*)</t>
  </si>
  <si>
    <t>Número de empresas</t>
  </si>
  <si>
    <t>Valor de la producción</t>
  </si>
  <si>
    <t>Valor añadido a coste de los factores</t>
  </si>
  <si>
    <t>Excedente bruto de explotación</t>
  </si>
  <si>
    <t>Total de compras de bienes y servicios</t>
  </si>
  <si>
    <t>Personal remunerado</t>
  </si>
  <si>
    <t>Personas</t>
  </si>
  <si>
    <t>10 Industria de la alimentación</t>
  </si>
  <si>
    <t>101 Procesado y conservación de carne y elaboración de productos cárnicos</t>
  </si>
  <si>
    <t>102 Procesado y conservación de pescados, crustáceos y moluscos</t>
  </si>
  <si>
    <t>103 Procesado y conservación de frutas y hortalizas</t>
  </si>
  <si>
    <t>104 Fabricación de aceites y grasas vegetales y animales</t>
  </si>
  <si>
    <t>105 Fabricación de productos lácteos</t>
  </si>
  <si>
    <t>106 Fabricación de productos de molinería, almidones y productos amiláceos</t>
  </si>
  <si>
    <t>107 Fabricación de productos de panadería y pastas alimenticias</t>
  </si>
  <si>
    <t>108 Fabricación de otros productos alimenticios</t>
  </si>
  <si>
    <t>109 Fabricación de productos para la alimentación animal</t>
  </si>
  <si>
    <t>11 Fabricación de bebidas</t>
  </si>
  <si>
    <t>110 Fabricación de bebidas</t>
  </si>
  <si>
    <t>Fuente: Estadística estructural de empresa: sector industrial.  Año 2016, I.N.E</t>
  </si>
  <si>
    <t>16.5.2. Indicadores de la Industria Forestal según subsectores de actividad, 2015</t>
  </si>
  <si>
    <t>16 Industria de la madera y del corcho, excepto muebles; cestería y espartería</t>
  </si>
  <si>
    <t>161 Aserrado y cepillado de la madera</t>
  </si>
  <si>
    <t>162 Fabricación de productos de madera, corcho, cestería y espartería</t>
  </si>
  <si>
    <t>17 Industria del papel</t>
  </si>
  <si>
    <t>171 Fabricación de pasta papelera, papel y cartón</t>
  </si>
  <si>
    <t>172 Fabricación de artículos de papel y de cartón</t>
  </si>
  <si>
    <t>31 Fabricación de muebles</t>
  </si>
  <si>
    <t>310 Fabricación de muebles</t>
  </si>
  <si>
    <t>Indicadores de la Industria Forestal según subsectores de actividad, 2016</t>
  </si>
  <si>
    <t>36 Captación, depuración y distribución de agua</t>
  </si>
  <si>
    <t>360 Captación, depuración y distribución de agua</t>
  </si>
  <si>
    <t>37 Recogida y tratamiento de aguas residuales</t>
  </si>
  <si>
    <t>370 Recogida y tratamiento de aguas residuales</t>
  </si>
  <si>
    <t>38 Recogida, tratamiento y eliminación de residuos; valorización</t>
  </si>
  <si>
    <t>381 Recogida de residuos</t>
  </si>
  <si>
    <t>382 Tratamiento y eliminación de residuos</t>
  </si>
  <si>
    <t>383 Valorización</t>
  </si>
  <si>
    <t>Indicadores de la Industria de Medio Ambiente según subsectores de actividad, 2016</t>
  </si>
  <si>
    <t>16.5.3. Indicadores de la Industria de Medio Ambiente según subsectores de actividad, 2015</t>
  </si>
  <si>
    <t>16.5.1. Indicadores de la Industria de la Alimentación y Fabricación de bebidas según subsectores de actividad, 2015</t>
  </si>
  <si>
    <t xml:space="preserve"> Indicadores de la Industria de la Alimentación y Fabricacion de bebidas según subsectores de actividad, 2016</t>
  </si>
  <si>
    <t>16.1.1. Análisis autonómico de empresas y establecimientos de la Industria de la Alimentación, 2017</t>
  </si>
  <si>
    <t>16.2.1. Empresas y establecimientos de la Industria de la Alimentación según subsector de actividad, 2017</t>
  </si>
  <si>
    <t>según subsector de actividad, 2017</t>
  </si>
  <si>
    <t xml:space="preserve">Fuente: Directorio Central de Empresas 2017 </t>
  </si>
  <si>
    <t>(*)Estadistica estructural de empresas: sector industrial, 2016 I.N.E</t>
  </si>
  <si>
    <t>─</t>
  </si>
  <si>
    <t>(*)Estadistica estructural de empresas: sector industrial, 2016 I.N.E (No hay datos este año)</t>
  </si>
  <si>
    <t>16.23+16.24 Estructuras de madera y piezas de carpintería y ebanistería para la construcción</t>
  </si>
  <si>
    <t>(-) no hay dato para este año</t>
  </si>
  <si>
    <t xml:space="preserve"> (-) no hay dato para este año</t>
  </si>
  <si>
    <t>16.12.2. Índice de Precios de Consumo de la  Industria de Medio Ambiente (Base 2016 = 100)</t>
  </si>
  <si>
    <t>Total Huevos (Kgs.)</t>
  </si>
  <si>
    <t>Total Carne</t>
  </si>
  <si>
    <t>Total Pesca</t>
  </si>
  <si>
    <t>Total Leche Líquida</t>
  </si>
  <si>
    <t>Total Otras Leches</t>
  </si>
  <si>
    <t>Derivados Lácteos</t>
  </si>
  <si>
    <t>Bollería/Pastelería/Galletas/Cereales</t>
  </si>
  <si>
    <t>Chocolates/Cacaos/Suc</t>
  </si>
  <si>
    <t>Cafés e Infusiones</t>
  </si>
  <si>
    <t>Total Pastas</t>
  </si>
  <si>
    <t>Total Aceite</t>
  </si>
  <si>
    <t>Total Aceite  oliva</t>
  </si>
  <si>
    <t>Aceite De Girasol</t>
  </si>
  <si>
    <t>Patatas Frescas</t>
  </si>
  <si>
    <t>Patatas Congeladas</t>
  </si>
  <si>
    <t>Patatas Procesadas</t>
  </si>
  <si>
    <t>Total Hortalizas Frescas</t>
  </si>
  <si>
    <t>Total Frutas Fresca</t>
  </si>
  <si>
    <t>Frutos Secos</t>
  </si>
  <si>
    <t>Total Frutas&amp;Hortalizas Transformadas</t>
  </si>
  <si>
    <t>Platos Preparados</t>
  </si>
  <si>
    <t>Vinos Tranquilos</t>
  </si>
  <si>
    <t>Espum(Inc Cava)+Gas</t>
  </si>
  <si>
    <t>Vinos Con I.G.P.</t>
  </si>
  <si>
    <t>Vino sin DOP/IGP</t>
  </si>
  <si>
    <t xml:space="preserve">Total Bebidas Espirituosas </t>
  </si>
  <si>
    <t>Agua De Bebida Envas.</t>
  </si>
  <si>
    <t>Gaseosas y Bebidas Refrescantes</t>
  </si>
  <si>
    <t>Otros Productos En Peso</t>
  </si>
  <si>
    <t>Otros Productos En Volumen</t>
  </si>
  <si>
    <t>Evolución en hogares 2017/2016 (%)</t>
  </si>
  <si>
    <t>Total Zumo Y Néctar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</si>
</sst>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(* #,##0_);_(* \(#,##0\);_(* &quot;-&quot;_);_(@_)"/>
    <numFmt numFmtId="165" formatCode="#,##0\ "/>
    <numFmt numFmtId="166" formatCode="0.00\ "/>
    <numFmt numFmtId="167" formatCode="0.0"/>
    <numFmt numFmtId="168" formatCode="#,##0.0_);\(#,##0.0\)"/>
    <numFmt numFmtId="169" formatCode="#,##0_);\(#,##0\)"/>
    <numFmt numFmtId="170" formatCode="#,##0.000\ "/>
    <numFmt numFmtId="171" formatCode="#,##0.000"/>
    <numFmt numFmtId="172" formatCode="0.000"/>
    <numFmt numFmtId="173" formatCode="#,##0;\(0.0\)"/>
    <numFmt numFmtId="174" formatCode="_-* #,##0.00\ [$€]_-;\-* #,##0.00\ [$€]_-;_-* &quot;-&quot;??\ [$€]_-;_-@_-"/>
    <numFmt numFmtId="175" formatCode="#,##0__;\–#,##0__;0__;@__"/>
    <numFmt numFmtId="176" formatCode="#,##0.0__;\–#,##0.0__;0.0__;@__"/>
    <numFmt numFmtId="177" formatCode="#,##0.00__;\–#,##0.00__;0.00__;@__"/>
    <numFmt numFmtId="178" formatCode="#,##0\ \ "/>
    <numFmt numFmtId="179" formatCode="0.00\ \ "/>
  </numFmts>
  <fonts count="2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2"/>
    </font>
    <font>
      <sz val="9"/>
      <name val="Univers"/>
      <family val="2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b/>
      <vertAlign val="superscript"/>
      <sz val="11"/>
      <name val="Arial"/>
      <family val="2"/>
    </font>
    <font>
      <sz val="10"/>
      <name val="Univers"/>
    </font>
    <font>
      <sz val="10"/>
      <color rgb="FF333333"/>
      <name val="Arial"/>
      <family val="2"/>
    </font>
    <font>
      <sz val="9"/>
      <name val="Arial"/>
      <family val="2"/>
    </font>
    <font>
      <vertAlign val="superscript"/>
      <sz val="16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medium">
        <color indexed="60"/>
      </left>
      <right style="thin">
        <color indexed="60"/>
      </right>
      <top style="medium">
        <color indexed="60"/>
      </top>
      <bottom/>
      <diagonal/>
    </border>
    <border>
      <left style="medium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/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/>
      <diagonal/>
    </border>
    <border>
      <left style="thin">
        <color indexed="60"/>
      </left>
      <right/>
      <top/>
      <bottom style="thick">
        <color theme="9" tint="-0.499984740745262"/>
      </bottom>
      <diagonal/>
    </border>
    <border>
      <left/>
      <right/>
      <top style="thick">
        <color theme="9" tint="-0.499984740745262"/>
      </top>
      <bottom/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theme="9" tint="-0.499984740745262"/>
      </right>
      <top/>
      <bottom style="medium">
        <color indexed="6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0"/>
      </right>
      <top style="thin">
        <color indexed="9"/>
      </top>
      <bottom style="thin">
        <color indexed="9"/>
      </bottom>
      <diagonal/>
    </border>
    <border>
      <left/>
      <right style="thin">
        <color rgb="FFC00000"/>
      </right>
      <top/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thin">
        <color indexed="60"/>
      </right>
      <top style="thin">
        <color indexed="9"/>
      </top>
      <bottom style="thin">
        <color indexed="9"/>
      </bottom>
      <diagonal/>
    </border>
  </borders>
  <cellStyleXfs count="7">
    <xf numFmtId="0" fontId="0" fillId="0" borderId="0"/>
    <xf numFmtId="174" fontId="1" fillId="0" borderId="0" applyFont="0" applyFill="0" applyBorder="0" applyAlignment="0" applyProtection="0"/>
    <xf numFmtId="0" fontId="16" fillId="0" borderId="0"/>
    <xf numFmtId="0" fontId="1" fillId="0" borderId="0"/>
    <xf numFmtId="173" fontId="3" fillId="0" borderId="1">
      <alignment horizontal="right"/>
    </xf>
    <xf numFmtId="0" fontId="3" fillId="0" borderId="0"/>
    <xf numFmtId="0" fontId="21" fillId="0" borderId="0" applyNumberFormat="0" applyFill="0" applyBorder="0" applyAlignment="0" applyProtection="0"/>
  </cellStyleXfs>
  <cellXfs count="596">
    <xf numFmtId="0" fontId="0" fillId="0" borderId="0" xfId="0"/>
    <xf numFmtId="3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2" fontId="3" fillId="0" borderId="0" xfId="0" applyNumberFormat="1" applyFont="1" applyFill="1"/>
    <xf numFmtId="0" fontId="2" fillId="0" borderId="0" xfId="0" applyFont="1" applyFill="1"/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5" fillId="0" borderId="0" xfId="0" applyFont="1" applyFill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0" fontId="2" fillId="0" borderId="0" xfId="0" applyNumberFormat="1" applyFont="1" applyBorder="1" applyAlignment="1">
      <alignment vertical="center"/>
    </xf>
    <xf numFmtId="170" fontId="8" fillId="0" borderId="0" xfId="0" applyNumberFormat="1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Border="1" applyAlignment="1"/>
    <xf numFmtId="0" fontId="3" fillId="0" borderId="0" xfId="0" applyFont="1" applyFill="1" applyProtection="1"/>
    <xf numFmtId="0" fontId="2" fillId="0" borderId="0" xfId="0" applyFont="1" applyFill="1" applyProtection="1"/>
    <xf numFmtId="168" fontId="3" fillId="0" borderId="0" xfId="0" applyNumberFormat="1" applyFont="1" applyFill="1" applyProtection="1"/>
    <xf numFmtId="4" fontId="2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 applyProtection="1">
      <alignment horizontal="center"/>
    </xf>
    <xf numFmtId="167" fontId="3" fillId="0" borderId="0" xfId="0" applyNumberFormat="1" applyFont="1" applyFill="1"/>
    <xf numFmtId="0" fontId="0" fillId="0" borderId="0" xfId="0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49" fontId="0" fillId="0" borderId="0" xfId="0" applyNumberFormat="1"/>
    <xf numFmtId="1" fontId="12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vertical="center"/>
    </xf>
    <xf numFmtId="2" fontId="5" fillId="0" borderId="0" xfId="0" applyNumberFormat="1" applyFont="1" applyFill="1"/>
    <xf numFmtId="0" fontId="10" fillId="0" borderId="0" xfId="0" applyFont="1" applyFill="1"/>
    <xf numFmtId="0" fontId="3" fillId="0" borderId="0" xfId="0" applyFont="1" applyFill="1" applyBorder="1" applyAlignment="1">
      <alignment horizontal="center" wrapText="1" shrinkToFit="1"/>
    </xf>
    <xf numFmtId="2" fontId="3" fillId="0" borderId="0" xfId="0" applyNumberFormat="1" applyFont="1" applyFill="1" applyBorder="1"/>
    <xf numFmtId="0" fontId="4" fillId="0" borderId="0" xfId="0" applyFont="1" applyFill="1" applyBorder="1" applyAlignment="1"/>
    <xf numFmtId="0" fontId="6" fillId="0" borderId="0" xfId="0" applyFont="1" applyFill="1" applyBorder="1" applyAlignment="1"/>
    <xf numFmtId="0" fontId="8" fillId="0" borderId="0" xfId="0" applyFont="1" applyFill="1"/>
    <xf numFmtId="2" fontId="8" fillId="0" borderId="0" xfId="0" applyNumberFormat="1" applyFont="1" applyFill="1"/>
    <xf numFmtId="3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/>
    <xf numFmtId="175" fontId="3" fillId="2" borderId="0" xfId="0" applyNumberFormat="1" applyFont="1" applyFill="1" applyBorder="1" applyAlignment="1" applyProtection="1">
      <alignment horizontal="right"/>
    </xf>
    <xf numFmtId="167" fontId="3" fillId="0" borderId="0" xfId="0" applyNumberFormat="1" applyFont="1" applyFill="1" applyBorder="1" applyAlignment="1"/>
    <xf numFmtId="177" fontId="3" fillId="0" borderId="0" xfId="0" applyNumberFormat="1" applyFont="1" applyFill="1" applyBorder="1" applyAlignment="1" applyProtection="1">
      <alignment horizontal="right"/>
    </xf>
    <xf numFmtId="177" fontId="2" fillId="0" borderId="0" xfId="0" applyNumberFormat="1" applyFont="1" applyFill="1" applyBorder="1" applyAlignment="1" applyProtection="1">
      <alignment horizontal="right"/>
    </xf>
    <xf numFmtId="0" fontId="13" fillId="0" borderId="0" xfId="0" applyFont="1" applyFill="1"/>
    <xf numFmtId="0" fontId="0" fillId="2" borderId="0" xfId="0" applyFill="1"/>
    <xf numFmtId="2" fontId="3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Border="1" applyAlignment="1">
      <alignment horizontal="left"/>
    </xf>
    <xf numFmtId="167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5" xfId="0" applyFont="1" applyFill="1" applyBorder="1"/>
    <xf numFmtId="175" fontId="3" fillId="2" borderId="6" xfId="0" applyNumberFormat="1" applyFont="1" applyFill="1" applyBorder="1" applyAlignment="1" applyProtection="1">
      <alignment horizontal="right"/>
    </xf>
    <xf numFmtId="177" fontId="3" fillId="2" borderId="6" xfId="0" applyNumberFormat="1" applyFont="1" applyFill="1" applyBorder="1" applyAlignment="1" applyProtection="1">
      <alignment horizontal="right"/>
    </xf>
    <xf numFmtId="177" fontId="3" fillId="2" borderId="7" xfId="0" applyNumberFormat="1" applyFont="1" applyFill="1" applyBorder="1" applyAlignment="1" applyProtection="1">
      <alignment horizontal="right"/>
    </xf>
    <xf numFmtId="0" fontId="3" fillId="0" borderId="8" xfId="0" applyFont="1" applyFill="1" applyBorder="1"/>
    <xf numFmtId="175" fontId="3" fillId="2" borderId="9" xfId="0" applyNumberFormat="1" applyFont="1" applyFill="1" applyBorder="1" applyAlignment="1" applyProtection="1">
      <alignment horizontal="right"/>
    </xf>
    <xf numFmtId="177" fontId="3" fillId="2" borderId="9" xfId="0" applyNumberFormat="1" applyFont="1" applyFill="1" applyBorder="1" applyAlignment="1" applyProtection="1">
      <alignment horizontal="right"/>
    </xf>
    <xf numFmtId="177" fontId="3" fillId="2" borderId="10" xfId="0" applyNumberFormat="1" applyFont="1" applyFill="1" applyBorder="1" applyAlignment="1" applyProtection="1">
      <alignment horizontal="right"/>
    </xf>
    <xf numFmtId="0" fontId="3" fillId="0" borderId="8" xfId="0" quotePrefix="1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3" fontId="3" fillId="0" borderId="9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175" fontId="3" fillId="2" borderId="7" xfId="0" applyNumberFormat="1" applyFont="1" applyFill="1" applyBorder="1" applyAlignment="1" applyProtection="1">
      <alignment horizontal="right"/>
    </xf>
    <xf numFmtId="0" fontId="3" fillId="0" borderId="11" xfId="0" quotePrefix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quotePrefix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 indent="1"/>
    </xf>
    <xf numFmtId="0" fontId="3" fillId="0" borderId="11" xfId="0" applyFont="1" applyFill="1" applyBorder="1" applyAlignment="1">
      <alignment horizontal="left"/>
    </xf>
    <xf numFmtId="2" fontId="3" fillId="0" borderId="4" xfId="0" applyNumberFormat="1" applyFont="1" applyBorder="1" applyAlignment="1">
      <alignment vertical="center"/>
    </xf>
    <xf numFmtId="167" fontId="2" fillId="0" borderId="11" xfId="0" quotePrefix="1" applyNumberFormat="1" applyFont="1" applyFill="1" applyBorder="1" applyAlignment="1">
      <alignment horizontal="left"/>
    </xf>
    <xf numFmtId="0" fontId="0" fillId="2" borderId="4" xfId="0" applyFill="1" applyBorder="1"/>
    <xf numFmtId="0" fontId="3" fillId="2" borderId="5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 indent="1"/>
    </xf>
    <xf numFmtId="0" fontId="3" fillId="2" borderId="8" xfId="0" applyFont="1" applyFill="1" applyBorder="1" applyAlignment="1">
      <alignment horizontal="left"/>
    </xf>
    <xf numFmtId="0" fontId="3" fillId="2" borderId="8" xfId="0" applyFont="1" applyFill="1" applyBorder="1"/>
    <xf numFmtId="167" fontId="2" fillId="2" borderId="11" xfId="0" quotePrefix="1" applyNumberFormat="1" applyFont="1" applyFill="1" applyBorder="1" applyAlignment="1">
      <alignment horizontal="left"/>
    </xf>
    <xf numFmtId="167" fontId="3" fillId="2" borderId="11" xfId="0" applyNumberFormat="1" applyFont="1" applyFill="1" applyBorder="1" applyAlignment="1">
      <alignment horizontal="center"/>
    </xf>
    <xf numFmtId="2" fontId="3" fillId="0" borderId="4" xfId="0" applyNumberFormat="1" applyFont="1" applyFill="1" applyBorder="1"/>
    <xf numFmtId="167" fontId="3" fillId="0" borderId="11" xfId="0" applyNumberFormat="1" applyFont="1" applyFill="1" applyBorder="1" applyAlignment="1"/>
    <xf numFmtId="0" fontId="3" fillId="0" borderId="15" xfId="0" applyFont="1" applyFill="1" applyBorder="1"/>
    <xf numFmtId="165" fontId="2" fillId="0" borderId="11" xfId="0" applyNumberFormat="1" applyFont="1" applyBorder="1" applyAlignment="1">
      <alignment vertical="center"/>
    </xf>
    <xf numFmtId="170" fontId="2" fillId="0" borderId="11" xfId="0" applyNumberFormat="1" applyFont="1" applyBorder="1" applyAlignment="1">
      <alignment vertical="center"/>
    </xf>
    <xf numFmtId="0" fontId="3" fillId="0" borderId="11" xfId="0" applyFont="1" applyFill="1" applyBorder="1"/>
    <xf numFmtId="0" fontId="2" fillId="0" borderId="4" xfId="0" applyFont="1" applyFill="1" applyBorder="1" applyAlignment="1">
      <alignment horizontal="center"/>
    </xf>
    <xf numFmtId="176" fontId="3" fillId="2" borderId="6" xfId="0" applyNumberFormat="1" applyFont="1" applyFill="1" applyBorder="1" applyAlignment="1" applyProtection="1">
      <alignment horizontal="right"/>
    </xf>
    <xf numFmtId="176" fontId="3" fillId="2" borderId="7" xfId="0" applyNumberFormat="1" applyFont="1" applyFill="1" applyBorder="1" applyAlignment="1" applyProtection="1">
      <alignment horizontal="right"/>
    </xf>
    <xf numFmtId="176" fontId="3" fillId="2" borderId="9" xfId="0" applyNumberFormat="1" applyFont="1" applyFill="1" applyBorder="1" applyAlignment="1" applyProtection="1">
      <alignment horizontal="right"/>
    </xf>
    <xf numFmtId="176" fontId="3" fillId="2" borderId="10" xfId="0" applyNumberFormat="1" applyFont="1" applyFill="1" applyBorder="1" applyAlignment="1" applyProtection="1">
      <alignment horizontal="right"/>
    </xf>
    <xf numFmtId="176" fontId="3" fillId="0" borderId="9" xfId="0" applyNumberFormat="1" applyFont="1" applyFill="1" applyBorder="1" applyAlignment="1" applyProtection="1">
      <alignment horizontal="right"/>
    </xf>
    <xf numFmtId="176" fontId="3" fillId="0" borderId="10" xfId="0" applyNumberFormat="1" applyFont="1" applyFill="1" applyBorder="1" applyAlignment="1" applyProtection="1">
      <alignment horizontal="right"/>
    </xf>
    <xf numFmtId="0" fontId="3" fillId="0" borderId="8" xfId="0" quotePrefix="1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176" fontId="2" fillId="2" borderId="9" xfId="0" applyNumberFormat="1" applyFont="1" applyFill="1" applyBorder="1" applyAlignment="1" applyProtection="1">
      <alignment horizontal="right"/>
    </xf>
    <xf numFmtId="176" fontId="2" fillId="2" borderId="10" xfId="0" applyNumberFormat="1" applyFont="1" applyFill="1" applyBorder="1" applyAlignment="1" applyProtection="1">
      <alignment horizontal="right"/>
    </xf>
    <xf numFmtId="0" fontId="2" fillId="0" borderId="8" xfId="0" applyFont="1" applyBorder="1" applyAlignment="1">
      <alignment vertical="center"/>
    </xf>
    <xf numFmtId="0" fontId="2" fillId="0" borderId="8" xfId="0" quotePrefix="1" applyFont="1" applyFill="1" applyBorder="1" applyAlignment="1">
      <alignment horizontal="left" vertical="center"/>
    </xf>
    <xf numFmtId="0" fontId="2" fillId="0" borderId="15" xfId="0" applyFont="1" applyFill="1" applyBorder="1"/>
    <xf numFmtId="176" fontId="2" fillId="2" borderId="16" xfId="0" applyNumberFormat="1" applyFont="1" applyFill="1" applyBorder="1" applyAlignment="1" applyProtection="1">
      <alignment horizontal="right"/>
    </xf>
    <xf numFmtId="176" fontId="2" fillId="2" borderId="12" xfId="0" applyNumberFormat="1" applyFont="1" applyFill="1" applyBorder="1" applyAlignment="1" applyProtection="1">
      <alignment horizontal="right"/>
    </xf>
    <xf numFmtId="0" fontId="3" fillId="0" borderId="11" xfId="0" quotePrefix="1" applyFont="1" applyFill="1" applyBorder="1" applyAlignment="1">
      <alignment horizontal="left"/>
    </xf>
    <xf numFmtId="2" fontId="3" fillId="0" borderId="11" xfId="0" applyNumberFormat="1" applyFont="1" applyFill="1" applyBorder="1" applyAlignment="1">
      <alignment horizontal="center" vertical="center"/>
    </xf>
    <xf numFmtId="2" fontId="3" fillId="3" borderId="13" xfId="0" quotePrefix="1" applyNumberFormat="1" applyFont="1" applyFill="1" applyBorder="1" applyAlignment="1">
      <alignment horizontal="center" vertical="center"/>
    </xf>
    <xf numFmtId="2" fontId="3" fillId="3" borderId="13" xfId="0" applyNumberFormat="1" applyFont="1" applyFill="1" applyBorder="1" applyAlignment="1">
      <alignment horizontal="center" vertical="center"/>
    </xf>
    <xf numFmtId="2" fontId="3" fillId="3" borderId="14" xfId="0" quotePrefix="1" applyNumberFormat="1" applyFont="1" applyFill="1" applyBorder="1" applyAlignment="1">
      <alignment horizontal="center" vertical="center"/>
    </xf>
    <xf numFmtId="176" fontId="3" fillId="2" borderId="16" xfId="0" applyNumberFormat="1" applyFont="1" applyFill="1" applyBorder="1" applyAlignment="1" applyProtection="1">
      <alignment horizontal="right"/>
    </xf>
    <xf numFmtId="176" fontId="3" fillId="2" borderId="12" xfId="0" applyNumberFormat="1" applyFont="1" applyFill="1" applyBorder="1" applyAlignment="1" applyProtection="1">
      <alignment horizontal="right"/>
    </xf>
    <xf numFmtId="176" fontId="2" fillId="0" borderId="9" xfId="0" applyNumberFormat="1" applyFont="1" applyFill="1" applyBorder="1" applyAlignment="1" applyProtection="1">
      <alignment horizontal="right"/>
    </xf>
    <xf numFmtId="176" fontId="2" fillId="0" borderId="10" xfId="0" applyNumberFormat="1" applyFont="1" applyFill="1" applyBorder="1" applyAlignment="1" applyProtection="1">
      <alignment horizontal="right"/>
    </xf>
    <xf numFmtId="2" fontId="3" fillId="0" borderId="11" xfId="0" applyNumberFormat="1" applyFont="1" applyFill="1" applyBorder="1" applyAlignment="1">
      <alignment vertical="center"/>
    </xf>
    <xf numFmtId="0" fontId="0" fillId="0" borderId="5" xfId="0" applyBorder="1"/>
    <xf numFmtId="0" fontId="0" fillId="0" borderId="8" xfId="0" applyBorder="1"/>
    <xf numFmtId="0" fontId="2" fillId="0" borderId="8" xfId="0" applyFont="1" applyFill="1" applyBorder="1"/>
    <xf numFmtId="0" fontId="3" fillId="0" borderId="11" xfId="0" applyFont="1" applyFill="1" applyBorder="1" applyAlignment="1"/>
    <xf numFmtId="0" fontId="0" fillId="0" borderId="15" xfId="0" applyBorder="1"/>
    <xf numFmtId="0" fontId="2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left"/>
    </xf>
    <xf numFmtId="176" fontId="3" fillId="0" borderId="16" xfId="0" applyNumberFormat="1" applyFont="1" applyFill="1" applyBorder="1" applyAlignment="1" applyProtection="1">
      <alignment horizontal="right"/>
    </xf>
    <xf numFmtId="176" fontId="3" fillId="0" borderId="12" xfId="0" applyNumberFormat="1" applyFont="1" applyFill="1" applyBorder="1" applyAlignment="1" applyProtection="1">
      <alignment horizontal="right"/>
    </xf>
    <xf numFmtId="0" fontId="7" fillId="0" borderId="4" xfId="0" applyFont="1" applyFill="1" applyBorder="1" applyAlignment="1"/>
    <xf numFmtId="4" fontId="7" fillId="0" borderId="4" xfId="0" applyNumberFormat="1" applyFont="1" applyFill="1" applyBorder="1" applyAlignment="1"/>
    <xf numFmtId="170" fontId="8" fillId="0" borderId="0" xfId="0" applyNumberFormat="1" applyFont="1" applyBorder="1" applyAlignment="1">
      <alignment vertical="center"/>
    </xf>
    <xf numFmtId="0" fontId="3" fillId="2" borderId="0" xfId="0" applyFont="1" applyFill="1" applyBorder="1"/>
    <xf numFmtId="49" fontId="10" fillId="0" borderId="0" xfId="0" applyNumberFormat="1" applyFont="1" applyFill="1" applyBorder="1" applyAlignment="1"/>
    <xf numFmtId="49" fontId="14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left" vertical="center"/>
    </xf>
    <xf numFmtId="171" fontId="3" fillId="0" borderId="0" xfId="2" applyNumberFormat="1" applyFont="1" applyAlignment="1">
      <alignment horizontal="left" vertical="justify" wrapText="1"/>
    </xf>
    <xf numFmtId="171" fontId="3" fillId="0" borderId="0" xfId="2" applyNumberFormat="1" applyFont="1" applyFill="1" applyAlignment="1">
      <alignment horizontal="left" vertical="justify" wrapText="1"/>
    </xf>
    <xf numFmtId="0" fontId="3" fillId="0" borderId="8" xfId="0" applyFont="1" applyFill="1" applyBorder="1" applyAlignment="1">
      <alignment horizontal="left" vertical="justify" wrapText="1"/>
    </xf>
    <xf numFmtId="2" fontId="3" fillId="3" borderId="20" xfId="0" applyNumberFormat="1" applyFont="1" applyFill="1" applyBorder="1" applyAlignment="1">
      <alignment horizontal="center" vertical="center"/>
    </xf>
    <xf numFmtId="2" fontId="3" fillId="0" borderId="12" xfId="0" quotePrefix="1" applyNumberFormat="1" applyFont="1" applyFill="1" applyBorder="1" applyAlignment="1">
      <alignment horizontal="center" vertical="center"/>
    </xf>
    <xf numFmtId="0" fontId="5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6" fillId="2" borderId="0" xfId="0" applyFont="1" applyFill="1" applyBorder="1" applyAlignment="1"/>
    <xf numFmtId="0" fontId="6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1" xfId="0" quotePrefix="1" applyFont="1" applyFill="1" applyBorder="1" applyAlignment="1">
      <alignment horizontal="left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/>
    </xf>
    <xf numFmtId="167" fontId="3" fillId="2" borderId="0" xfId="0" applyNumberFormat="1" applyFont="1" applyFill="1"/>
    <xf numFmtId="2" fontId="3" fillId="0" borderId="7" xfId="0" quotePrefix="1" applyNumberFormat="1" applyFont="1" applyFill="1" applyBorder="1" applyAlignment="1">
      <alignment horizontal="center" vertical="center"/>
    </xf>
    <xf numFmtId="2" fontId="3" fillId="3" borderId="20" xfId="0" quotePrefix="1" applyNumberFormat="1" applyFont="1" applyFill="1" applyBorder="1" applyAlignment="1">
      <alignment horizontal="center" vertical="center"/>
    </xf>
    <xf numFmtId="2" fontId="3" fillId="3" borderId="21" xfId="0" quotePrefix="1" applyNumberFormat="1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 applyProtection="1">
      <alignment horizontal="right"/>
    </xf>
    <xf numFmtId="2" fontId="3" fillId="0" borderId="0" xfId="0" quotePrefix="1" applyNumberFormat="1" applyFont="1" applyFill="1" applyBorder="1" applyAlignment="1">
      <alignment horizontal="center" vertical="center"/>
    </xf>
    <xf numFmtId="176" fontId="3" fillId="2" borderId="22" xfId="0" applyNumberFormat="1" applyFont="1" applyFill="1" applyBorder="1" applyAlignment="1" applyProtection="1">
      <alignment horizontal="right"/>
    </xf>
    <xf numFmtId="176" fontId="3" fillId="2" borderId="23" xfId="0" applyNumberFormat="1" applyFont="1" applyFill="1" applyBorder="1" applyAlignment="1" applyProtection="1">
      <alignment horizontal="right"/>
    </xf>
    <xf numFmtId="175" fontId="2" fillId="2" borderId="0" xfId="0" applyNumberFormat="1" applyFont="1" applyFill="1" applyBorder="1" applyAlignment="1" applyProtection="1">
      <alignment horizontal="right"/>
    </xf>
    <xf numFmtId="177" fontId="2" fillId="2" borderId="0" xfId="0" applyNumberFormat="1" applyFont="1" applyFill="1" applyBorder="1" applyAlignment="1" applyProtection="1">
      <alignment horizontal="right"/>
    </xf>
    <xf numFmtId="167" fontId="2" fillId="2" borderId="0" xfId="0" quotePrefix="1" applyNumberFormat="1" applyFont="1" applyFill="1" applyBorder="1" applyAlignment="1">
      <alignment horizontal="left"/>
    </xf>
    <xf numFmtId="167" fontId="3" fillId="0" borderId="6" xfId="0" applyNumberFormat="1" applyFont="1" applyFill="1" applyBorder="1"/>
    <xf numFmtId="167" fontId="3" fillId="0" borderId="9" xfId="0" applyNumberFormat="1" applyFont="1" applyFill="1" applyBorder="1"/>
    <xf numFmtId="2" fontId="3" fillId="0" borderId="0" xfId="0" applyNumberFormat="1" applyFont="1" applyFill="1" applyAlignment="1">
      <alignment horizontal="left"/>
    </xf>
    <xf numFmtId="2" fontId="3" fillId="0" borderId="0" xfId="0" applyNumberFormat="1" applyFont="1" applyFill="1" applyAlignment="1">
      <alignment horizontal="left" indent="1"/>
    </xf>
    <xf numFmtId="0" fontId="3" fillId="0" borderId="0" xfId="0" applyFont="1" applyFill="1" applyAlignment="1">
      <alignment horizontal="left" indent="1"/>
    </xf>
    <xf numFmtId="49" fontId="2" fillId="3" borderId="15" xfId="0" applyNumberFormat="1" applyFont="1" applyFill="1" applyBorder="1" applyAlignment="1">
      <alignment horizontal="left"/>
    </xf>
    <xf numFmtId="175" fontId="2" fillId="3" borderId="16" xfId="0" applyNumberFormat="1" applyFont="1" applyFill="1" applyBorder="1" applyAlignment="1" applyProtection="1">
      <alignment horizontal="right"/>
    </xf>
    <xf numFmtId="177" fontId="2" fillId="3" borderId="16" xfId="0" applyNumberFormat="1" applyFont="1" applyFill="1" applyBorder="1" applyAlignment="1" applyProtection="1">
      <alignment horizontal="right"/>
    </xf>
    <xf numFmtId="177" fontId="2" fillId="3" borderId="12" xfId="0" applyNumberFormat="1" applyFont="1" applyFill="1" applyBorder="1" applyAlignment="1" applyProtection="1">
      <alignment horizontal="right"/>
    </xf>
    <xf numFmtId="0" fontId="2" fillId="3" borderId="15" xfId="0" applyFont="1" applyFill="1" applyBorder="1"/>
    <xf numFmtId="2" fontId="2" fillId="3" borderId="16" xfId="0" applyNumberFormat="1" applyFont="1" applyFill="1" applyBorder="1" applyAlignment="1">
      <alignment horizontal="right" indent="1"/>
    </xf>
    <xf numFmtId="176" fontId="2" fillId="3" borderId="16" xfId="0" applyNumberFormat="1" applyFont="1" applyFill="1" applyBorder="1" applyAlignment="1" applyProtection="1">
      <alignment horizontal="right"/>
    </xf>
    <xf numFmtId="176" fontId="2" fillId="3" borderId="12" xfId="0" applyNumberFormat="1" applyFont="1" applyFill="1" applyBorder="1" applyAlignment="1" applyProtection="1">
      <alignment horizontal="right"/>
    </xf>
    <xf numFmtId="2" fontId="3" fillId="0" borderId="0" xfId="0" applyNumberFormat="1" applyFont="1" applyFill="1" applyBorder="1" applyAlignment="1">
      <alignment horizontal="center" vertical="center"/>
    </xf>
    <xf numFmtId="168" fontId="3" fillId="3" borderId="13" xfId="0" applyNumberFormat="1" applyFont="1" applyFill="1" applyBorder="1" applyAlignment="1" applyProtection="1">
      <alignment horizontal="center" vertical="center"/>
    </xf>
    <xf numFmtId="168" fontId="3" fillId="3" borderId="14" xfId="0" applyNumberFormat="1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0" fillId="0" borderId="0" xfId="0" applyBorder="1"/>
    <xf numFmtId="168" fontId="3" fillId="0" borderId="0" xfId="0" applyNumberFormat="1" applyFont="1" applyFill="1" applyBorder="1"/>
    <xf numFmtId="176" fontId="3" fillId="0" borderId="11" xfId="0" applyNumberFormat="1" applyFont="1" applyFill="1" applyBorder="1" applyAlignment="1" applyProtection="1">
      <alignment horizontal="right"/>
    </xf>
    <xf numFmtId="176" fontId="3" fillId="0" borderId="7" xfId="0" applyNumberFormat="1" applyFont="1" applyFill="1" applyBorder="1" applyAlignment="1" applyProtection="1">
      <alignment horizontal="right"/>
    </xf>
    <xf numFmtId="176" fontId="3" fillId="0" borderId="0" xfId="0" applyNumberFormat="1" applyFont="1" applyFill="1" applyBorder="1" applyAlignment="1" applyProtection="1">
      <alignment horizontal="right"/>
    </xf>
    <xf numFmtId="0" fontId="3" fillId="3" borderId="13" xfId="0" applyFont="1" applyFill="1" applyBorder="1" applyAlignment="1">
      <alignment horizontal="center" vertical="center"/>
    </xf>
    <xf numFmtId="167" fontId="3" fillId="3" borderId="13" xfId="0" applyNumberFormat="1" applyFont="1" applyFill="1" applyBorder="1" applyAlignment="1">
      <alignment horizontal="center" vertical="center"/>
    </xf>
    <xf numFmtId="167" fontId="3" fillId="3" borderId="14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/>
    </xf>
    <xf numFmtId="0" fontId="0" fillId="2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171" fontId="3" fillId="0" borderId="0" xfId="2" applyNumberFormat="1" applyFont="1" applyAlignment="1">
      <alignment horizontal="left" wrapText="1"/>
    </xf>
    <xf numFmtId="176" fontId="2" fillId="4" borderId="16" xfId="0" applyNumberFormat="1" applyFont="1" applyFill="1" applyBorder="1" applyAlignment="1" applyProtection="1">
      <alignment horizontal="right"/>
    </xf>
    <xf numFmtId="176" fontId="2" fillId="4" borderId="10" xfId="0" applyNumberFormat="1" applyFont="1" applyFill="1" applyBorder="1" applyAlignment="1" applyProtection="1">
      <alignment horizontal="right"/>
    </xf>
    <xf numFmtId="171" fontId="3" fillId="0" borderId="0" xfId="2" applyNumberFormat="1" applyFont="1" applyFill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8" xfId="0" applyFont="1" applyBorder="1" applyAlignment="1"/>
    <xf numFmtId="0" fontId="2" fillId="0" borderId="8" xfId="0" quotePrefix="1" applyFont="1" applyFill="1" applyBorder="1" applyAlignment="1">
      <alignment horizontal="left"/>
    </xf>
    <xf numFmtId="0" fontId="2" fillId="3" borderId="15" xfId="0" applyFont="1" applyFill="1" applyBorder="1" applyAlignment="1"/>
    <xf numFmtId="176" fontId="2" fillId="4" borderId="12" xfId="0" applyNumberFormat="1" applyFont="1" applyFill="1" applyBorder="1" applyAlignment="1" applyProtection="1">
      <alignment horizontal="right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indent="1"/>
    </xf>
    <xf numFmtId="4" fontId="0" fillId="0" borderId="10" xfId="0" applyNumberFormat="1" applyBorder="1" applyAlignment="1">
      <alignment horizontal="right" indent="1"/>
    </xf>
    <xf numFmtId="4" fontId="2" fillId="3" borderId="12" xfId="0" applyNumberFormat="1" applyFont="1" applyFill="1" applyBorder="1" applyAlignment="1" applyProtection="1">
      <alignment horizontal="right" indent="2"/>
    </xf>
    <xf numFmtId="4" fontId="0" fillId="0" borderId="7" xfId="0" applyNumberFormat="1" applyBorder="1" applyAlignment="1">
      <alignment horizontal="right" indent="2"/>
    </xf>
    <xf numFmtId="4" fontId="0" fillId="0" borderId="10" xfId="0" applyNumberFormat="1" applyBorder="1" applyAlignment="1">
      <alignment horizontal="right" indent="2"/>
    </xf>
    <xf numFmtId="0" fontId="5" fillId="0" borderId="0" xfId="5" applyFont="1" applyFill="1" applyAlignment="1"/>
    <xf numFmtId="0" fontId="2" fillId="3" borderId="15" xfId="5" applyFont="1" applyFill="1" applyBorder="1"/>
    <xf numFmtId="177" fontId="2" fillId="3" borderId="16" xfId="5" applyNumberFormat="1" applyFont="1" applyFill="1" applyBorder="1" applyAlignment="1" applyProtection="1">
      <alignment horizontal="right"/>
    </xf>
    <xf numFmtId="177" fontId="2" fillId="3" borderId="12" xfId="5" applyNumberFormat="1" applyFont="1" applyFill="1" applyBorder="1" applyAlignment="1" applyProtection="1">
      <alignment horizontal="right"/>
    </xf>
    <xf numFmtId="0" fontId="17" fillId="0" borderId="0" xfId="5" applyFont="1"/>
    <xf numFmtId="0" fontId="1" fillId="0" borderId="0" xfId="5" applyFont="1" applyFill="1" applyBorder="1"/>
    <xf numFmtId="0" fontId="1" fillId="0" borderId="0" xfId="5" applyFont="1" applyFill="1" applyAlignment="1"/>
    <xf numFmtId="0" fontId="1" fillId="3" borderId="5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1" fillId="3" borderId="8" xfId="5" applyFont="1" applyFill="1" applyBorder="1" applyAlignment="1">
      <alignment horizontal="center" vertical="center"/>
    </xf>
    <xf numFmtId="0" fontId="1" fillId="3" borderId="15" xfId="5" applyFont="1" applyFill="1" applyBorder="1" applyAlignment="1">
      <alignment vertical="center"/>
    </xf>
    <xf numFmtId="0" fontId="1" fillId="3" borderId="13" xfId="5" applyFont="1" applyFill="1" applyBorder="1" applyAlignment="1">
      <alignment horizontal="center" vertical="center"/>
    </xf>
    <xf numFmtId="0" fontId="1" fillId="0" borderId="5" xfId="5" applyFont="1" applyFill="1" applyBorder="1"/>
    <xf numFmtId="177" fontId="1" fillId="2" borderId="6" xfId="5" applyNumberFormat="1" applyFont="1" applyFill="1" applyBorder="1" applyAlignment="1" applyProtection="1">
      <alignment horizontal="right"/>
    </xf>
    <xf numFmtId="177" fontId="1" fillId="2" borderId="7" xfId="5" applyNumberFormat="1" applyFont="1" applyFill="1" applyBorder="1" applyAlignment="1" applyProtection="1">
      <alignment horizontal="right"/>
    </xf>
    <xf numFmtId="0" fontId="1" fillId="0" borderId="8" xfId="5" applyFont="1" applyFill="1" applyBorder="1"/>
    <xf numFmtId="177" fontId="1" fillId="2" borderId="9" xfId="5" applyNumberFormat="1" applyFont="1" applyFill="1" applyBorder="1" applyAlignment="1" applyProtection="1">
      <alignment horizontal="right"/>
    </xf>
    <xf numFmtId="177" fontId="1" fillId="2" borderId="10" xfId="5" applyNumberFormat="1" applyFont="1" applyFill="1" applyBorder="1" applyAlignment="1" applyProtection="1">
      <alignment horizontal="right"/>
    </xf>
    <xf numFmtId="2" fontId="1" fillId="0" borderId="0" xfId="5" applyNumberFormat="1" applyFont="1" applyFill="1" applyAlignment="1"/>
    <xf numFmtId="4" fontId="1" fillId="0" borderId="8" xfId="5" applyNumberFormat="1" applyFont="1" applyFill="1" applyBorder="1"/>
    <xf numFmtId="0" fontId="18" fillId="0" borderId="8" xfId="5" applyFont="1" applyFill="1" applyBorder="1"/>
    <xf numFmtId="0" fontId="1" fillId="2" borderId="11" xfId="5" applyFont="1" applyFill="1" applyBorder="1"/>
    <xf numFmtId="177" fontId="1" fillId="2" borderId="11" xfId="5" applyNumberFormat="1" applyFont="1" applyFill="1" applyBorder="1"/>
    <xf numFmtId="0" fontId="1" fillId="0" borderId="11" xfId="5" applyFont="1" applyFill="1" applyBorder="1" applyAlignment="1"/>
    <xf numFmtId="0" fontId="1" fillId="0" borderId="0" xfId="5" applyFont="1" applyFill="1" applyBorder="1" applyAlignment="1"/>
    <xf numFmtId="0" fontId="1" fillId="0" borderId="4" xfId="5" applyFont="1" applyFill="1" applyBorder="1" applyAlignment="1"/>
    <xf numFmtId="0" fontId="1" fillId="3" borderId="8" xfId="5" applyFont="1" applyFill="1" applyBorder="1" applyAlignment="1">
      <alignment vertical="center"/>
    </xf>
    <xf numFmtId="0" fontId="10" fillId="0" borderId="11" xfId="5" applyFont="1" applyFill="1" applyBorder="1"/>
    <xf numFmtId="0" fontId="1" fillId="0" borderId="11" xfId="5" applyFont="1" applyFill="1" applyBorder="1"/>
    <xf numFmtId="169" fontId="1" fillId="0" borderId="11" xfId="5" applyNumberFormat="1" applyFont="1" applyFill="1" applyBorder="1"/>
    <xf numFmtId="167" fontId="9" fillId="0" borderId="11" xfId="5" applyNumberFormat="1" applyFont="1" applyFill="1" applyBorder="1" applyAlignment="1">
      <alignment horizontal="center"/>
    </xf>
    <xf numFmtId="0" fontId="19" fillId="0" borderId="0" xfId="5" applyFont="1" applyFill="1" applyAlignment="1">
      <alignment horizontal="left"/>
    </xf>
    <xf numFmtId="0" fontId="1" fillId="0" borderId="0" xfId="5" applyFont="1" applyFill="1" applyAlignment="1">
      <alignment horizontal="left"/>
    </xf>
    <xf numFmtId="0" fontId="1" fillId="3" borderId="7" xfId="0" applyFont="1" applyFill="1" applyBorder="1" applyAlignment="1">
      <alignment horizontal="center" wrapText="1" shrinkToFit="1"/>
    </xf>
    <xf numFmtId="0" fontId="1" fillId="3" borderId="10" xfId="0" applyFont="1" applyFill="1" applyBorder="1" applyAlignment="1">
      <alignment horizontal="center" wrapText="1" shrinkToFit="1"/>
    </xf>
    <xf numFmtId="1" fontId="1" fillId="3" borderId="12" xfId="0" applyNumberFormat="1" applyFont="1" applyFill="1" applyBorder="1" applyAlignment="1">
      <alignment horizontal="center"/>
    </xf>
    <xf numFmtId="177" fontId="1" fillId="2" borderId="6" xfId="0" applyNumberFormat="1" applyFont="1" applyFill="1" applyBorder="1" applyAlignment="1" applyProtection="1">
      <alignment horizontal="right"/>
    </xf>
    <xf numFmtId="0" fontId="1" fillId="0" borderId="8" xfId="0" applyFont="1" applyFill="1" applyBorder="1"/>
    <xf numFmtId="178" fontId="1" fillId="0" borderId="9" xfId="3" applyNumberFormat="1" applyFont="1" applyBorder="1" applyAlignment="1">
      <alignment horizontal="right" vertical="center"/>
    </xf>
    <xf numFmtId="177" fontId="1" fillId="2" borderId="9" xfId="0" applyNumberFormat="1" applyFont="1" applyFill="1" applyBorder="1" applyAlignment="1" applyProtection="1">
      <alignment horizontal="right"/>
    </xf>
    <xf numFmtId="0" fontId="1" fillId="0" borderId="8" xfId="0" quotePrefix="1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3" fontId="1" fillId="0" borderId="9" xfId="0" applyNumberFormat="1" applyFont="1" applyFill="1" applyBorder="1" applyAlignment="1">
      <alignment horizontal="center"/>
    </xf>
    <xf numFmtId="175" fontId="1" fillId="2" borderId="9" xfId="0" applyNumberFormat="1" applyFont="1" applyFill="1" applyBorder="1" applyAlignment="1" applyProtection="1">
      <alignment horizontal="right"/>
    </xf>
    <xf numFmtId="177" fontId="1" fillId="2" borderId="10" xfId="0" applyNumberFormat="1" applyFont="1" applyFill="1" applyBorder="1" applyAlignment="1" applyProtection="1">
      <alignment horizontal="right"/>
    </xf>
    <xf numFmtId="49" fontId="2" fillId="0" borderId="15" xfId="0" applyNumberFormat="1" applyFont="1" applyFill="1" applyBorder="1" applyAlignment="1">
      <alignment horizontal="left"/>
    </xf>
    <xf numFmtId="175" fontId="2" fillId="2" borderId="16" xfId="0" applyNumberFormat="1" applyFont="1" applyFill="1" applyBorder="1" applyAlignment="1" applyProtection="1">
      <alignment horizontal="right"/>
    </xf>
    <xf numFmtId="177" fontId="2" fillId="2" borderId="16" xfId="0" applyNumberFormat="1" applyFont="1" applyFill="1" applyBorder="1" applyAlignment="1" applyProtection="1">
      <alignment horizontal="right"/>
    </xf>
    <xf numFmtId="0" fontId="1" fillId="0" borderId="5" xfId="0" applyFont="1" applyFill="1" applyBorder="1" applyAlignment="1">
      <alignment horizontal="left"/>
    </xf>
    <xf numFmtId="175" fontId="1" fillId="2" borderId="7" xfId="0" applyNumberFormat="1" applyFont="1" applyFill="1" applyBorder="1" applyAlignment="1" applyProtection="1">
      <alignment horizontal="right"/>
    </xf>
    <xf numFmtId="0" fontId="1" fillId="0" borderId="11" xfId="0" quotePrefix="1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79" fontId="1" fillId="0" borderId="0" xfId="3" applyNumberFormat="1" applyFont="1" applyBorder="1" applyAlignment="1">
      <alignment vertical="center"/>
    </xf>
    <xf numFmtId="0" fontId="1" fillId="0" borderId="0" xfId="0" applyFont="1" applyFill="1" applyBorder="1"/>
    <xf numFmtId="177" fontId="1" fillId="2" borderId="0" xfId="0" applyNumberFormat="1" applyFont="1" applyFill="1" applyBorder="1" applyAlignment="1" applyProtection="1">
      <alignment horizontal="right"/>
    </xf>
    <xf numFmtId="177" fontId="2" fillId="2" borderId="12" xfId="0" applyNumberFormat="1" applyFont="1" applyFill="1" applyBorder="1" applyAlignment="1" applyProtection="1">
      <alignment horizontal="right"/>
    </xf>
    <xf numFmtId="0" fontId="1" fillId="0" borderId="11" xfId="0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>
      <alignment wrapText="1"/>
    </xf>
    <xf numFmtId="0" fontId="1" fillId="3" borderId="13" xfId="0" applyFont="1" applyFill="1" applyBorder="1" applyAlignment="1">
      <alignment horizontal="center"/>
    </xf>
    <xf numFmtId="167" fontId="1" fillId="3" borderId="13" xfId="0" applyNumberFormat="1" applyFont="1" applyFill="1" applyBorder="1" applyAlignment="1">
      <alignment horizontal="center"/>
    </xf>
    <xf numFmtId="0" fontId="1" fillId="0" borderId="5" xfId="0" applyFont="1" applyFill="1" applyBorder="1" applyAlignment="1"/>
    <xf numFmtId="177" fontId="1" fillId="2" borderId="11" xfId="0" applyNumberFormat="1" applyFont="1" applyFill="1" applyBorder="1" applyAlignment="1" applyProtection="1">
      <alignment horizontal="right"/>
    </xf>
    <xf numFmtId="0" fontId="1" fillId="0" borderId="8" xfId="0" applyFont="1" applyFill="1" applyBorder="1" applyAlignment="1"/>
    <xf numFmtId="167" fontId="1" fillId="0" borderId="11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/>
    <xf numFmtId="165" fontId="1" fillId="0" borderId="0" xfId="0" applyNumberFormat="1" applyFont="1" applyFill="1" applyAlignment="1">
      <alignment horizontal="center"/>
    </xf>
    <xf numFmtId="3" fontId="1" fillId="0" borderId="0" xfId="0" applyNumberFormat="1" applyFont="1" applyFill="1"/>
    <xf numFmtId="177" fontId="1" fillId="0" borderId="6" xfId="0" applyNumberFormat="1" applyFont="1" applyFill="1" applyBorder="1" applyAlignment="1" applyProtection="1">
      <alignment horizontal="right"/>
    </xf>
    <xf numFmtId="175" fontId="1" fillId="2" borderId="6" xfId="0" applyNumberFormat="1" applyFont="1" applyFill="1" applyBorder="1" applyAlignment="1" applyProtection="1">
      <alignment horizontal="right"/>
    </xf>
    <xf numFmtId="177" fontId="1" fillId="2" borderId="7" xfId="0" applyNumberFormat="1" applyFont="1" applyFill="1" applyBorder="1" applyAlignment="1" applyProtection="1">
      <alignment horizontal="right"/>
    </xf>
    <xf numFmtId="177" fontId="1" fillId="0" borderId="9" xfId="0" applyNumberFormat="1" applyFont="1" applyFill="1" applyBorder="1" applyAlignment="1" applyProtection="1">
      <alignment horizontal="right"/>
    </xf>
    <xf numFmtId="167" fontId="1" fillId="0" borderId="11" xfId="0" applyNumberFormat="1" applyFont="1" applyFill="1" applyBorder="1" applyAlignment="1"/>
    <xf numFmtId="167" fontId="1" fillId="0" borderId="0" xfId="0" applyNumberFormat="1" applyFont="1" applyFill="1" applyBorder="1" applyAlignment="1"/>
    <xf numFmtId="0" fontId="1" fillId="0" borderId="0" xfId="0" applyFont="1" applyFill="1" applyAlignment="1"/>
    <xf numFmtId="0" fontId="1" fillId="3" borderId="11" xfId="0" applyFont="1" applyFill="1" applyBorder="1" applyAlignment="1">
      <alignment horizontal="center"/>
    </xf>
    <xf numFmtId="0" fontId="1" fillId="3" borderId="15" xfId="0" applyFont="1" applyFill="1" applyBorder="1"/>
    <xf numFmtId="175" fontId="1" fillId="2" borderId="10" xfId="0" applyNumberFormat="1" applyFont="1" applyFill="1" applyBorder="1" applyAlignment="1" applyProtection="1">
      <alignment horizontal="right"/>
    </xf>
    <xf numFmtId="0" fontId="1" fillId="0" borderId="8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center"/>
    </xf>
    <xf numFmtId="175" fontId="1" fillId="2" borderId="0" xfId="0" applyNumberFormat="1" applyFont="1" applyFill="1" applyBorder="1" applyAlignment="1" applyProtection="1">
      <alignment horizontal="right"/>
    </xf>
    <xf numFmtId="2" fontId="1" fillId="0" borderId="0" xfId="0" applyNumberFormat="1" applyFont="1" applyFill="1"/>
    <xf numFmtId="167" fontId="1" fillId="3" borderId="13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/>
    </xf>
    <xf numFmtId="167" fontId="1" fillId="3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178" fontId="1" fillId="0" borderId="6" xfId="3" applyNumberFormat="1" applyFont="1" applyBorder="1" applyAlignment="1">
      <alignment horizontal="right"/>
    </xf>
    <xf numFmtId="179" fontId="1" fillId="0" borderId="11" xfId="3" applyNumberFormat="1" applyFont="1" applyBorder="1" applyAlignment="1"/>
    <xf numFmtId="49" fontId="2" fillId="6" borderId="15" xfId="0" applyNumberFormat="1" applyFont="1" applyFill="1" applyBorder="1" applyAlignment="1">
      <alignment horizontal="left"/>
    </xf>
    <xf numFmtId="175" fontId="2" fillId="6" borderId="16" xfId="0" applyNumberFormat="1" applyFont="1" applyFill="1" applyBorder="1" applyAlignment="1" applyProtection="1">
      <alignment horizontal="right"/>
    </xf>
    <xf numFmtId="177" fontId="2" fillId="6" borderId="16" xfId="0" applyNumberFormat="1" applyFont="1" applyFill="1" applyBorder="1" applyAlignment="1" applyProtection="1">
      <alignment horizontal="right"/>
    </xf>
    <xf numFmtId="177" fontId="2" fillId="6" borderId="12" xfId="0" applyNumberFormat="1" applyFont="1" applyFill="1" applyBorder="1" applyAlignment="1" applyProtection="1">
      <alignment horizontal="right"/>
    </xf>
    <xf numFmtId="3" fontId="1" fillId="3" borderId="13" xfId="0" applyNumberFormat="1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center" vertical="center"/>
    </xf>
    <xf numFmtId="2" fontId="1" fillId="3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0" borderId="8" xfId="0" applyFont="1" applyBorder="1"/>
    <xf numFmtId="170" fontId="1" fillId="0" borderId="2" xfId="0" applyNumberFormat="1" applyFont="1" applyBorder="1" applyAlignment="1">
      <alignment vertical="center"/>
    </xf>
    <xf numFmtId="170" fontId="1" fillId="0" borderId="1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1" fillId="0" borderId="0" xfId="0" applyNumberFormat="1" applyFont="1" applyFill="1" applyBorder="1"/>
    <xf numFmtId="0" fontId="1" fillId="0" borderId="4" xfId="0" applyFont="1" applyFill="1" applyBorder="1" applyAlignment="1">
      <alignment horizontal="left"/>
    </xf>
    <xf numFmtId="165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70" fontId="1" fillId="0" borderId="0" xfId="0" applyNumberFormat="1" applyFont="1" applyBorder="1" applyAlignment="1">
      <alignment vertical="center"/>
    </xf>
    <xf numFmtId="0" fontId="1" fillId="2" borderId="0" xfId="0" applyFont="1" applyFill="1" applyBorder="1"/>
    <xf numFmtId="170" fontId="1" fillId="3" borderId="0" xfId="0" applyNumberFormat="1" applyFont="1" applyFill="1" applyBorder="1" applyAlignment="1">
      <alignment vertical="center"/>
    </xf>
    <xf numFmtId="2" fontId="1" fillId="2" borderId="0" xfId="0" applyNumberFormat="1" applyFont="1" applyFill="1" applyBorder="1"/>
    <xf numFmtId="2" fontId="1" fillId="0" borderId="0" xfId="0" applyNumberFormat="1" applyFont="1" applyFill="1" applyAlignment="1">
      <alignment horizontal="center"/>
    </xf>
    <xf numFmtId="170" fontId="1" fillId="0" borderId="3" xfId="0" applyNumberFormat="1" applyFont="1" applyBorder="1" applyAlignment="1">
      <alignment vertical="center"/>
    </xf>
    <xf numFmtId="0" fontId="1" fillId="3" borderId="7" xfId="0" applyFont="1" applyFill="1" applyBorder="1" applyAlignment="1">
      <alignment horizontal="center" vertical="center" wrapText="1" shrinkToFit="1"/>
    </xf>
    <xf numFmtId="0" fontId="1" fillId="3" borderId="10" xfId="0" applyFont="1" applyFill="1" applyBorder="1" applyAlignment="1">
      <alignment horizontal="center" vertical="center" wrapText="1" shrinkToFit="1"/>
    </xf>
    <xf numFmtId="1" fontId="1" fillId="3" borderId="12" xfId="0" applyNumberFormat="1" applyFont="1" applyFill="1" applyBorder="1" applyAlignment="1">
      <alignment horizontal="center" vertical="center"/>
    </xf>
    <xf numFmtId="177" fontId="1" fillId="5" borderId="7" xfId="0" applyNumberFormat="1" applyFont="1" applyFill="1" applyBorder="1" applyAlignment="1" applyProtection="1">
      <alignment horizontal="right"/>
    </xf>
    <xf numFmtId="177" fontId="1" fillId="5" borderId="10" xfId="0" applyNumberFormat="1" applyFont="1" applyFill="1" applyBorder="1" applyAlignment="1" applyProtection="1">
      <alignment horizontal="right"/>
    </xf>
    <xf numFmtId="0" fontId="1" fillId="0" borderId="0" xfId="0" applyFont="1" applyFill="1" applyBorder="1" applyAlignment="1">
      <alignment horizontal="left" indent="8"/>
    </xf>
    <xf numFmtId="3" fontId="1" fillId="0" borderId="0" xfId="0" applyNumberFormat="1" applyFont="1" applyFill="1" applyAlignment="1">
      <alignment horizontal="left" indent="8"/>
    </xf>
    <xf numFmtId="0" fontId="1" fillId="0" borderId="0" xfId="0" applyFont="1" applyFill="1" applyAlignment="1">
      <alignment horizontal="left" indent="8"/>
    </xf>
    <xf numFmtId="2" fontId="1" fillId="0" borderId="0" xfId="0" applyNumberFormat="1" applyFont="1" applyFill="1" applyAlignment="1">
      <alignment horizontal="left" indent="8"/>
    </xf>
    <xf numFmtId="0" fontId="1" fillId="0" borderId="0" xfId="0" applyFont="1" applyFill="1" applyBorder="1" applyAlignment="1"/>
    <xf numFmtId="2" fontId="1" fillId="0" borderId="4" xfId="0" applyNumberFormat="1" applyFont="1" applyBorder="1" applyAlignment="1">
      <alignment vertical="center"/>
    </xf>
    <xf numFmtId="16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164" fontId="1" fillId="0" borderId="0" xfId="0" applyNumberFormat="1" applyFont="1" applyFill="1" applyBorder="1" applyAlignment="1">
      <alignment horizontal="right"/>
    </xf>
    <xf numFmtId="2" fontId="1" fillId="0" borderId="4" xfId="0" applyNumberFormat="1" applyFont="1" applyFill="1" applyBorder="1"/>
    <xf numFmtId="172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2" borderId="8" xfId="0" applyFont="1" applyFill="1" applyBorder="1" applyAlignment="1">
      <alignment horizontal="left"/>
    </xf>
    <xf numFmtId="1" fontId="1" fillId="0" borderId="0" xfId="0" applyNumberFormat="1" applyFont="1" applyFill="1" applyAlignment="1">
      <alignment horizontal="center"/>
    </xf>
    <xf numFmtId="2" fontId="1" fillId="3" borderId="13" xfId="0" quotePrefix="1" applyNumberFormat="1" applyFont="1" applyFill="1" applyBorder="1" applyAlignment="1">
      <alignment horizontal="center" vertical="center"/>
    </xf>
    <xf numFmtId="2" fontId="1" fillId="3" borderId="14" xfId="0" quotePrefix="1" applyNumberFormat="1" applyFont="1" applyFill="1" applyBorder="1" applyAlignment="1">
      <alignment horizontal="center" vertical="center"/>
    </xf>
    <xf numFmtId="171" fontId="1" fillId="0" borderId="0" xfId="2" applyNumberFormat="1" applyFont="1" applyAlignment="1">
      <alignment horizontal="left" wrapText="1"/>
    </xf>
    <xf numFmtId="176" fontId="1" fillId="2" borderId="6" xfId="0" applyNumberFormat="1" applyFont="1" applyFill="1" applyBorder="1" applyAlignment="1" applyProtection="1">
      <alignment horizontal="right"/>
    </xf>
    <xf numFmtId="176" fontId="1" fillId="2" borderId="7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/>
    <xf numFmtId="171" fontId="1" fillId="0" borderId="0" xfId="2" applyNumberFormat="1" applyFont="1" applyAlignment="1">
      <alignment horizontal="left" vertical="justify" wrapText="1"/>
    </xf>
    <xf numFmtId="176" fontId="1" fillId="2" borderId="9" xfId="0" applyNumberFormat="1" applyFont="1" applyFill="1" applyBorder="1" applyAlignment="1" applyProtection="1">
      <alignment horizontal="right"/>
    </xf>
    <xf numFmtId="176" fontId="1" fillId="2" borderId="10" xfId="0" applyNumberFormat="1" applyFont="1" applyFill="1" applyBorder="1" applyAlignment="1" applyProtection="1">
      <alignment horizontal="right"/>
    </xf>
    <xf numFmtId="171" fontId="1" fillId="0" borderId="0" xfId="2" applyNumberFormat="1" applyFont="1" applyFill="1" applyAlignment="1">
      <alignment horizontal="left" vertical="justify" wrapText="1"/>
    </xf>
    <xf numFmtId="0" fontId="1" fillId="0" borderId="8" xfId="0" applyFont="1" applyFill="1" applyBorder="1" applyAlignment="1">
      <alignment horizontal="left" vertical="justify" wrapText="1"/>
    </xf>
    <xf numFmtId="0" fontId="1" fillId="0" borderId="8" xfId="0" quotePrefix="1" applyFont="1" applyFill="1" applyBorder="1" applyAlignment="1">
      <alignment horizontal="left" vertical="center"/>
    </xf>
    <xf numFmtId="0" fontId="1" fillId="0" borderId="11" xfId="0" quotePrefix="1" applyFont="1" applyFill="1" applyBorder="1" applyAlignment="1">
      <alignment horizontal="left"/>
    </xf>
    <xf numFmtId="2" fontId="1" fillId="0" borderId="11" xfId="0" applyNumberFormat="1" applyFont="1" applyFill="1" applyBorder="1" applyAlignment="1">
      <alignment horizontal="center" vertical="center"/>
    </xf>
    <xf numFmtId="0" fontId="1" fillId="2" borderId="0" xfId="0" applyFont="1" applyFill="1"/>
    <xf numFmtId="2" fontId="1" fillId="2" borderId="0" xfId="0" applyNumberFormat="1" applyFont="1" applyFill="1"/>
    <xf numFmtId="0" fontId="1" fillId="2" borderId="0" xfId="0" applyFont="1" applyFill="1" applyAlignment="1">
      <alignment horizontal="left"/>
    </xf>
    <xf numFmtId="2" fontId="1" fillId="2" borderId="0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center"/>
    </xf>
    <xf numFmtId="176" fontId="1" fillId="2" borderId="12" xfId="0" applyNumberFormat="1" applyFont="1" applyFill="1" applyBorder="1" applyAlignment="1" applyProtection="1">
      <alignment horizontal="right"/>
    </xf>
    <xf numFmtId="0" fontId="1" fillId="2" borderId="11" xfId="0" quotePrefix="1" applyFont="1" applyFill="1" applyBorder="1" applyAlignment="1">
      <alignment horizontal="left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 horizontal="center"/>
    </xf>
    <xf numFmtId="167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 vertical="center"/>
    </xf>
    <xf numFmtId="1" fontId="1" fillId="3" borderId="24" xfId="0" applyNumberFormat="1" applyFont="1" applyFill="1" applyBorder="1" applyAlignment="1">
      <alignment horizontal="center" vertical="center"/>
    </xf>
    <xf numFmtId="0" fontId="1" fillId="0" borderId="5" xfId="0" applyFont="1" applyBorder="1"/>
    <xf numFmtId="4" fontId="1" fillId="2" borderId="7" xfId="0" applyNumberFormat="1" applyFont="1" applyFill="1" applyBorder="1" applyAlignment="1" applyProtection="1">
      <alignment horizontal="right" indent="2"/>
    </xf>
    <xf numFmtId="4" fontId="1" fillId="2" borderId="10" xfId="0" applyNumberFormat="1" applyFont="1" applyFill="1" applyBorder="1" applyAlignment="1" applyProtection="1">
      <alignment horizontal="right" indent="2"/>
    </xf>
    <xf numFmtId="4" fontId="1" fillId="0" borderId="10" xfId="0" applyNumberFormat="1" applyFont="1" applyFill="1" applyBorder="1" applyAlignment="1">
      <alignment horizontal="right" indent="1"/>
    </xf>
    <xf numFmtId="175" fontId="1" fillId="0" borderId="0" xfId="0" applyNumberFormat="1" applyFont="1" applyFill="1" applyAlignment="1"/>
    <xf numFmtId="1" fontId="1" fillId="3" borderId="5" xfId="0" applyNumberFormat="1" applyFont="1" applyFill="1" applyBorder="1" applyAlignment="1">
      <alignment vertical="center"/>
    </xf>
    <xf numFmtId="1" fontId="1" fillId="3" borderId="0" xfId="0" applyNumberFormat="1" applyFont="1" applyFill="1" applyBorder="1" applyAlignment="1">
      <alignment horizontal="center" vertical="center"/>
    </xf>
    <xf numFmtId="3" fontId="1" fillId="3" borderId="20" xfId="0" applyNumberFormat="1" applyFont="1" applyFill="1" applyBorder="1" applyAlignment="1">
      <alignment horizontal="center" vertical="center"/>
    </xf>
    <xf numFmtId="1" fontId="1" fillId="3" borderId="20" xfId="0" applyNumberFormat="1" applyFont="1" applyFill="1" applyBorder="1" applyAlignment="1">
      <alignment horizontal="center" vertical="center"/>
    </xf>
    <xf numFmtId="1" fontId="1" fillId="3" borderId="15" xfId="0" applyNumberFormat="1" applyFont="1" applyFill="1" applyBorder="1" applyAlignment="1">
      <alignment vertical="center"/>
    </xf>
    <xf numFmtId="3" fontId="1" fillId="3" borderId="16" xfId="0" applyNumberFormat="1" applyFont="1" applyFill="1" applyBorder="1" applyAlignment="1">
      <alignment horizontal="center" vertical="top"/>
    </xf>
    <xf numFmtId="1" fontId="1" fillId="3" borderId="16" xfId="0" applyNumberFormat="1" applyFont="1" applyFill="1" applyBorder="1" applyAlignment="1">
      <alignment horizontal="center" vertical="top"/>
    </xf>
    <xf numFmtId="177" fontId="1" fillId="0" borderId="5" xfId="0" applyNumberFormat="1" applyFont="1" applyFill="1" applyBorder="1" applyAlignment="1" applyProtection="1">
      <alignment horizontal="right"/>
    </xf>
    <xf numFmtId="2" fontId="1" fillId="0" borderId="6" xfId="0" applyNumberFormat="1" applyFont="1" applyFill="1" applyBorder="1" applyAlignment="1">
      <alignment horizontal="right" indent="1"/>
    </xf>
    <xf numFmtId="177" fontId="1" fillId="2" borderId="8" xfId="0" applyNumberFormat="1" applyFont="1" applyFill="1" applyBorder="1" applyAlignment="1" applyProtection="1">
      <alignment horizontal="right"/>
    </xf>
    <xf numFmtId="2" fontId="1" fillId="0" borderId="9" xfId="0" applyNumberFormat="1" applyFont="1" applyFill="1" applyBorder="1" applyAlignment="1">
      <alignment horizontal="right" indent="1"/>
    </xf>
    <xf numFmtId="177" fontId="20" fillId="2" borderId="1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Alignment="1"/>
    <xf numFmtId="4" fontId="1" fillId="0" borderId="0" xfId="0" applyNumberFormat="1" applyFont="1" applyFill="1"/>
    <xf numFmtId="0" fontId="1" fillId="0" borderId="11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165" fontId="1" fillId="3" borderId="38" xfId="0" applyNumberFormat="1" applyFont="1" applyFill="1" applyBorder="1" applyAlignment="1">
      <alignment horizontal="center" vertical="center" wrapText="1"/>
    </xf>
    <xf numFmtId="165" fontId="1" fillId="3" borderId="24" xfId="0" applyNumberFormat="1" applyFont="1" applyFill="1" applyBorder="1" applyAlignment="1">
      <alignment horizontal="center" vertical="center" wrapText="1"/>
    </xf>
    <xf numFmtId="165" fontId="1" fillId="3" borderId="13" xfId="0" applyNumberFormat="1" applyFont="1" applyFill="1" applyBorder="1" applyAlignment="1">
      <alignment horizontal="center" vertical="center" wrapText="1"/>
    </xf>
    <xf numFmtId="165" fontId="1" fillId="3" borderId="1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indent="1"/>
    </xf>
    <xf numFmtId="175" fontId="1" fillId="2" borderId="39" xfId="0" applyNumberFormat="1" applyFont="1" applyFill="1" applyBorder="1" applyAlignment="1" applyProtection="1">
      <alignment horizontal="right"/>
    </xf>
    <xf numFmtId="175" fontId="1" fillId="2" borderId="40" xfId="0" applyNumberFormat="1" applyFont="1" applyFill="1" applyBorder="1" applyAlignment="1" applyProtection="1">
      <alignment horizontal="right"/>
    </xf>
    <xf numFmtId="175" fontId="1" fillId="2" borderId="41" xfId="0" applyNumberFormat="1" applyFont="1" applyFill="1" applyBorder="1" applyAlignment="1" applyProtection="1">
      <alignment horizontal="right"/>
    </xf>
    <xf numFmtId="0" fontId="1" fillId="0" borderId="8" xfId="0" quotePrefix="1" applyFont="1" applyFill="1" applyBorder="1" applyAlignment="1">
      <alignment horizontal="left" indent="1"/>
    </xf>
    <xf numFmtId="175" fontId="1" fillId="2" borderId="42" xfId="0" applyNumberFormat="1" applyFont="1" applyFill="1" applyBorder="1" applyAlignment="1" applyProtection="1">
      <alignment horizontal="right"/>
    </xf>
    <xf numFmtId="0" fontId="0" fillId="0" borderId="43" xfId="0" applyBorder="1" applyAlignment="1">
      <alignment horizontal="center"/>
    </xf>
    <xf numFmtId="1" fontId="12" fillId="0" borderId="43" xfId="0" applyNumberFormat="1" applyFont="1" applyBorder="1" applyAlignment="1">
      <alignment horizontal="right"/>
    </xf>
    <xf numFmtId="0" fontId="22" fillId="0" borderId="0" xfId="6" applyFont="1" applyFill="1" applyBorder="1" applyAlignment="1" applyProtection="1">
      <alignment horizontal="left"/>
    </xf>
    <xf numFmtId="0" fontId="0" fillId="0" borderId="0" xfId="0" applyBorder="1" applyAlignment="1">
      <alignment horizontal="center"/>
    </xf>
    <xf numFmtId="1" fontId="12" fillId="0" borderId="0" xfId="0" applyNumberFormat="1" applyFont="1" applyBorder="1" applyAlignment="1">
      <alignment horizontal="right"/>
    </xf>
    <xf numFmtId="175" fontId="1" fillId="2" borderId="12" xfId="0" applyNumberFormat="1" applyFont="1" applyFill="1" applyBorder="1" applyAlignment="1" applyProtection="1">
      <alignment horizontal="right"/>
    </xf>
    <xf numFmtId="175" fontId="1" fillId="2" borderId="45" xfId="0" applyNumberFormat="1" applyFont="1" applyFill="1" applyBorder="1" applyAlignment="1" applyProtection="1">
      <alignment horizontal="right"/>
    </xf>
    <xf numFmtId="175" fontId="1" fillId="2" borderId="16" xfId="0" applyNumberFormat="1" applyFont="1" applyFill="1" applyBorder="1" applyAlignment="1" applyProtection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165" fontId="1" fillId="3" borderId="7" xfId="0" applyNumberFormat="1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/>
    </xf>
    <xf numFmtId="0" fontId="1" fillId="5" borderId="0" xfId="0" applyFont="1" applyFill="1"/>
    <xf numFmtId="0" fontId="0" fillId="5" borderId="0" xfId="0" applyFill="1"/>
    <xf numFmtId="0" fontId="6" fillId="5" borderId="0" xfId="0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indent="1"/>
    </xf>
    <xf numFmtId="0" fontId="23" fillId="5" borderId="46" xfId="0" applyFont="1" applyFill="1" applyBorder="1" applyAlignment="1">
      <alignment horizontal="left" wrapText="1"/>
    </xf>
    <xf numFmtId="0" fontId="23" fillId="5" borderId="46" xfId="0" applyFont="1" applyFill="1" applyBorder="1" applyAlignment="1">
      <alignment horizontal="left" wrapText="1" indent="1"/>
    </xf>
    <xf numFmtId="0" fontId="0" fillId="0" borderId="0" xfId="0" applyBorder="1" applyAlignment="1">
      <alignment horizontal="left"/>
    </xf>
    <xf numFmtId="0" fontId="0" fillId="0" borderId="4" xfId="0" applyBorder="1"/>
    <xf numFmtId="0" fontId="0" fillId="0" borderId="16" xfId="0" applyBorder="1"/>
    <xf numFmtId="0" fontId="0" fillId="0" borderId="12" xfId="0" applyBorder="1"/>
    <xf numFmtId="0" fontId="1" fillId="0" borderId="0" xfId="0" applyFont="1"/>
    <xf numFmtId="0" fontId="2" fillId="0" borderId="0" xfId="0" applyFont="1"/>
    <xf numFmtId="0" fontId="0" fillId="0" borderId="11" xfId="0" applyBorder="1"/>
    <xf numFmtId="170" fontId="2" fillId="0" borderId="0" xfId="0" applyNumberFormat="1" applyFont="1" applyFill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165" fontId="1" fillId="3" borderId="5" xfId="0" applyNumberFormat="1" applyFont="1" applyFill="1" applyBorder="1" applyAlignment="1">
      <alignment horizontal="center" vertical="center" wrapText="1"/>
    </xf>
    <xf numFmtId="165" fontId="1" fillId="3" borderId="15" xfId="0" applyNumberFormat="1" applyFont="1" applyFill="1" applyBorder="1" applyAlignment="1">
      <alignment horizontal="center" vertical="center" wrapText="1"/>
    </xf>
    <xf numFmtId="0" fontId="23" fillId="5" borderId="47" xfId="0" applyFont="1" applyFill="1" applyBorder="1" applyAlignment="1">
      <alignment horizontal="left" wrapText="1"/>
    </xf>
    <xf numFmtId="0" fontId="0" fillId="0" borderId="8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24" fillId="5" borderId="46" xfId="0" applyFont="1" applyFill="1" applyBorder="1" applyAlignment="1">
      <alignment horizontal="left" wrapText="1" indent="1"/>
    </xf>
    <xf numFmtId="0" fontId="24" fillId="5" borderId="46" xfId="0" applyFont="1" applyFill="1" applyBorder="1" applyAlignment="1">
      <alignment horizontal="left" wrapText="1"/>
    </xf>
    <xf numFmtId="0" fontId="24" fillId="5" borderId="47" xfId="0" applyFont="1" applyFill="1" applyBorder="1" applyAlignment="1">
      <alignment horizontal="left" wrapText="1" indent="1"/>
    </xf>
    <xf numFmtId="0" fontId="1" fillId="0" borderId="8" xfId="0" applyFont="1" applyBorder="1" applyAlignment="1">
      <alignment horizontal="left" indent="1"/>
    </xf>
    <xf numFmtId="0" fontId="24" fillId="5" borderId="47" xfId="0" applyFont="1" applyFill="1" applyBorder="1" applyAlignment="1">
      <alignment horizontal="left" wrapText="1"/>
    </xf>
    <xf numFmtId="0" fontId="1" fillId="0" borderId="51" xfId="0" applyFont="1" applyBorder="1" applyAlignment="1">
      <alignment horizontal="left" indent="1"/>
    </xf>
    <xf numFmtId="0" fontId="1" fillId="0" borderId="0" xfId="0" applyFont="1" applyFill="1" applyBorder="1" applyAlignment="1">
      <alignment horizontal="left"/>
    </xf>
    <xf numFmtId="0" fontId="3" fillId="0" borderId="0" xfId="5"/>
    <xf numFmtId="0" fontId="2" fillId="0" borderId="0" xfId="0" applyFont="1" applyFill="1" applyAlignment="1"/>
    <xf numFmtId="0" fontId="2" fillId="0" borderId="0" xfId="0" applyFont="1" applyBorder="1"/>
    <xf numFmtId="2" fontId="1" fillId="0" borderId="0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/>
    <xf numFmtId="4" fontId="0" fillId="0" borderId="0" xfId="0" applyNumberFormat="1"/>
    <xf numFmtId="0" fontId="1" fillId="3" borderId="14" xfId="5" applyFont="1" applyFill="1" applyBorder="1" applyAlignment="1">
      <alignment horizontal="center" vertical="center"/>
    </xf>
    <xf numFmtId="0" fontId="1" fillId="0" borderId="0" xfId="5" applyFont="1" applyFill="1" applyBorder="1" applyAlignment="1">
      <alignment vertical="center"/>
    </xf>
    <xf numFmtId="175" fontId="1" fillId="2" borderId="0" xfId="0" applyNumberFormat="1" applyFont="1" applyFill="1" applyBorder="1" applyAlignment="1" applyProtection="1">
      <alignment horizontal="left" vertical="top"/>
    </xf>
    <xf numFmtId="49" fontId="1" fillId="3" borderId="21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49" fontId="1" fillId="3" borderId="24" xfId="0" applyNumberFormat="1" applyFont="1" applyFill="1" applyBorder="1" applyAlignment="1">
      <alignment horizontal="center"/>
    </xf>
    <xf numFmtId="49" fontId="1" fillId="3" borderId="25" xfId="0" applyNumberFormat="1" applyFont="1" applyFill="1" applyBorder="1" applyAlignment="1">
      <alignment horizontal="center"/>
    </xf>
    <xf numFmtId="49" fontId="1" fillId="3" borderId="20" xfId="0" applyNumberFormat="1" applyFont="1" applyFill="1" applyBorder="1" applyAlignment="1">
      <alignment horizontal="center" vertical="center"/>
    </xf>
    <xf numFmtId="49" fontId="1" fillId="3" borderId="16" xfId="0" applyNumberFormat="1" applyFont="1" applyFill="1" applyBorder="1" applyAlignment="1">
      <alignment horizontal="center" vertical="center"/>
    </xf>
    <xf numFmtId="2" fontId="1" fillId="3" borderId="20" xfId="0" applyNumberFormat="1" applyFont="1" applyFill="1" applyBorder="1" applyAlignment="1">
      <alignment horizontal="center" vertical="center"/>
    </xf>
    <xf numFmtId="2" fontId="1" fillId="3" borderId="16" xfId="0" applyNumberFormat="1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3" fillId="3" borderId="20" xfId="0" applyNumberFormat="1" applyFont="1" applyFill="1" applyBorder="1" applyAlignment="1">
      <alignment horizontal="center" vertical="center"/>
    </xf>
    <xf numFmtId="49" fontId="3" fillId="3" borderId="16" xfId="0" applyNumberFormat="1" applyFont="1" applyFill="1" applyBorder="1" applyAlignment="1">
      <alignment horizontal="center" vertical="center"/>
    </xf>
    <xf numFmtId="49" fontId="3" fillId="3" borderId="21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2" fontId="3" fillId="0" borderId="0" xfId="0" applyNumberFormat="1" applyFont="1" applyFill="1" applyAlignment="1">
      <alignment horizontal="left" indent="1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49" fontId="3" fillId="3" borderId="24" xfId="0" applyNumberFormat="1" applyFont="1" applyFill="1" applyBorder="1" applyAlignment="1">
      <alignment horizontal="center" vertical="center"/>
    </xf>
    <xf numFmtId="49" fontId="3" fillId="3" borderId="25" xfId="0" applyNumberFormat="1" applyFont="1" applyFill="1" applyBorder="1" applyAlignment="1">
      <alignment horizontal="center" vertical="center"/>
    </xf>
    <xf numFmtId="2" fontId="3" fillId="3" borderId="20" xfId="0" applyNumberFormat="1" applyFont="1" applyFill="1" applyBorder="1" applyAlignment="1">
      <alignment horizontal="center" vertical="center"/>
    </xf>
    <xf numFmtId="2" fontId="3" fillId="3" borderId="16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left" indent="4"/>
    </xf>
    <xf numFmtId="3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3" borderId="24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3" fontId="1" fillId="3" borderId="24" xfId="0" applyNumberFormat="1" applyFont="1" applyFill="1" applyBorder="1" applyAlignment="1">
      <alignment horizontal="center" vertical="center" wrapText="1"/>
    </xf>
    <xf numFmtId="3" fontId="1" fillId="3" borderId="26" xfId="0" applyNumberFormat="1" applyFont="1" applyFill="1" applyBorder="1" applyAlignment="1">
      <alignment horizontal="center" vertical="center" wrapText="1"/>
    </xf>
    <xf numFmtId="3" fontId="2" fillId="3" borderId="24" xfId="0" applyNumberFormat="1" applyFont="1" applyFill="1" applyBorder="1" applyAlignment="1">
      <alignment horizontal="center" vertical="center" wrapText="1"/>
    </xf>
    <xf numFmtId="3" fontId="2" fillId="3" borderId="25" xfId="0" applyNumberFormat="1" applyFont="1" applyFill="1" applyBorder="1" applyAlignment="1">
      <alignment horizontal="center" vertical="center" wrapText="1"/>
    </xf>
    <xf numFmtId="3" fontId="3" fillId="3" borderId="24" xfId="0" applyNumberFormat="1" applyFont="1" applyFill="1" applyBorder="1" applyAlignment="1">
      <alignment horizontal="center" vertical="center" wrapText="1"/>
    </xf>
    <xf numFmtId="3" fontId="3" fillId="3" borderId="26" xfId="0" applyNumberFormat="1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5" fontId="1" fillId="3" borderId="19" xfId="0" applyNumberFormat="1" applyFont="1" applyFill="1" applyBorder="1" applyAlignment="1">
      <alignment horizontal="center" vertical="center" wrapText="1"/>
    </xf>
    <xf numFmtId="165" fontId="1" fillId="3" borderId="44" xfId="0" applyNumberFormat="1" applyFont="1" applyFill="1" applyBorder="1" applyAlignment="1">
      <alignment horizontal="center" vertical="center" wrapText="1"/>
    </xf>
    <xf numFmtId="165" fontId="1" fillId="3" borderId="17" xfId="0" applyNumberFormat="1" applyFont="1" applyFill="1" applyBorder="1" applyAlignment="1">
      <alignment horizontal="center" vertical="center" wrapText="1"/>
    </xf>
    <xf numFmtId="1" fontId="1" fillId="3" borderId="32" xfId="0" applyNumberFormat="1" applyFont="1" applyFill="1" applyBorder="1" applyAlignment="1">
      <alignment horizontal="center" vertical="center"/>
    </xf>
    <xf numFmtId="1" fontId="1" fillId="3" borderId="33" xfId="0" applyNumberFormat="1" applyFont="1" applyFill="1" applyBorder="1" applyAlignment="1">
      <alignment horizontal="center" vertical="center"/>
    </xf>
    <xf numFmtId="1" fontId="1" fillId="3" borderId="34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" fontId="3" fillId="3" borderId="32" xfId="0" applyNumberFormat="1" applyFont="1" applyFill="1" applyBorder="1" applyAlignment="1">
      <alignment horizontal="center" vertical="center"/>
    </xf>
    <xf numFmtId="1" fontId="3" fillId="3" borderId="33" xfId="0" applyNumberFormat="1" applyFont="1" applyFill="1" applyBorder="1" applyAlignment="1">
      <alignment horizontal="center" vertical="center"/>
    </xf>
    <xf numFmtId="1" fontId="3" fillId="3" borderId="3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" fillId="3" borderId="32" xfId="0" applyNumberFormat="1" applyFont="1" applyFill="1" applyBorder="1" applyAlignment="1">
      <alignment horizontal="center" vertical="center"/>
    </xf>
    <xf numFmtId="0" fontId="3" fillId="3" borderId="33" xfId="0" applyNumberFormat="1" applyFont="1" applyFill="1" applyBorder="1" applyAlignment="1">
      <alignment horizontal="center" vertical="center"/>
    </xf>
    <xf numFmtId="0" fontId="3" fillId="3" borderId="3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1" fillId="3" borderId="33" xfId="0" applyNumberFormat="1" applyFont="1" applyFill="1" applyBorder="1" applyAlignment="1">
      <alignment horizontal="center" vertical="center"/>
    </xf>
    <xf numFmtId="0" fontId="1" fillId="3" borderId="34" xfId="0" applyNumberFormat="1" applyFont="1" applyFill="1" applyBorder="1" applyAlignment="1">
      <alignment horizontal="center" vertical="center"/>
    </xf>
    <xf numFmtId="0" fontId="1" fillId="3" borderId="24" xfId="0" applyNumberFormat="1" applyFont="1" applyFill="1" applyBorder="1" applyAlignment="1">
      <alignment horizontal="center" vertical="center"/>
    </xf>
    <xf numFmtId="0" fontId="3" fillId="3" borderId="2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>
      <alignment vertical="center" wrapText="1"/>
    </xf>
    <xf numFmtId="0" fontId="3" fillId="3" borderId="32" xfId="0" applyFont="1" applyFill="1" applyBorder="1" applyAlignment="1" applyProtection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49" fontId="1" fillId="3" borderId="24" xfId="0" applyNumberFormat="1" applyFont="1" applyFill="1" applyBorder="1" applyAlignment="1" applyProtection="1">
      <alignment horizontal="center" vertical="center"/>
    </xf>
    <xf numFmtId="49" fontId="3" fillId="3" borderId="25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3" fontId="1" fillId="3" borderId="21" xfId="0" applyNumberFormat="1" applyFon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3" borderId="7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3" fontId="1" fillId="3" borderId="20" xfId="0" applyNumberFormat="1" applyFont="1" applyFill="1" applyBorder="1" applyAlignment="1">
      <alignment horizontal="center" vertical="center"/>
    </xf>
    <xf numFmtId="3" fontId="1" fillId="3" borderId="16" xfId="0" applyNumberFormat="1" applyFont="1" applyFill="1" applyBorder="1" applyAlignment="1">
      <alignment horizontal="center" vertical="center"/>
    </xf>
    <xf numFmtId="1" fontId="1" fillId="3" borderId="24" xfId="0" quotePrefix="1" applyNumberFormat="1" applyFont="1" applyFill="1" applyBorder="1" applyAlignment="1">
      <alignment horizontal="center" vertical="center"/>
    </xf>
    <xf numFmtId="1" fontId="1" fillId="3" borderId="26" xfId="0" quotePrefix="1" applyNumberFormat="1" applyFont="1" applyFill="1" applyBorder="1" applyAlignment="1">
      <alignment horizontal="center" vertical="center"/>
    </xf>
    <xf numFmtId="0" fontId="1" fillId="3" borderId="21" xfId="5" applyFont="1" applyFill="1" applyBorder="1" applyAlignment="1">
      <alignment horizontal="center" vertical="center"/>
    </xf>
    <xf numFmtId="0" fontId="1" fillId="3" borderId="36" xfId="5" applyFont="1" applyFill="1" applyBorder="1" applyAlignment="1">
      <alignment horizontal="center" vertical="center"/>
    </xf>
    <xf numFmtId="0" fontId="1" fillId="3" borderId="27" xfId="5" applyFont="1" applyFill="1" applyBorder="1" applyAlignment="1">
      <alignment horizontal="center" vertical="center"/>
    </xf>
    <xf numFmtId="0" fontId="1" fillId="3" borderId="29" xfId="5" applyFont="1" applyFill="1" applyBorder="1" applyAlignment="1">
      <alignment horizontal="center" vertical="center"/>
    </xf>
    <xf numFmtId="0" fontId="1" fillId="4" borderId="24" xfId="5" applyFont="1" applyFill="1" applyBorder="1" applyAlignment="1">
      <alignment horizontal="center" vertical="center" wrapText="1"/>
    </xf>
    <xf numFmtId="0" fontId="1" fillId="4" borderId="25" xfId="5" applyFont="1" applyFill="1" applyBorder="1" applyAlignment="1">
      <alignment horizontal="center" vertical="center" wrapText="1"/>
    </xf>
    <xf numFmtId="0" fontId="1" fillId="3" borderId="21" xfId="5" applyFont="1" applyFill="1" applyBorder="1" applyAlignment="1">
      <alignment horizontal="center" vertical="center" wrapText="1"/>
    </xf>
    <xf numFmtId="0" fontId="1" fillId="3" borderId="36" xfId="5" quotePrefix="1" applyFont="1" applyFill="1" applyBorder="1" applyAlignment="1">
      <alignment horizontal="center" vertical="center" wrapText="1"/>
    </xf>
    <xf numFmtId="0" fontId="1" fillId="3" borderId="27" xfId="5" quotePrefix="1" applyFont="1" applyFill="1" applyBorder="1" applyAlignment="1">
      <alignment horizontal="center" vertical="center" wrapText="1"/>
    </xf>
    <xf numFmtId="0" fontId="1" fillId="3" borderId="29" xfId="5" quotePrefix="1" applyFont="1" applyFill="1" applyBorder="1" applyAlignment="1">
      <alignment horizontal="center" vertical="center" wrapText="1"/>
    </xf>
    <xf numFmtId="0" fontId="1" fillId="3" borderId="36" xfId="5" applyFont="1" applyFill="1" applyBorder="1" applyAlignment="1">
      <alignment horizontal="center" vertical="center" wrapText="1"/>
    </xf>
    <xf numFmtId="0" fontId="1" fillId="3" borderId="27" xfId="5" applyFont="1" applyFill="1" applyBorder="1" applyAlignment="1">
      <alignment horizontal="center" vertical="center" wrapText="1"/>
    </xf>
    <xf numFmtId="0" fontId="1" fillId="3" borderId="29" xfId="5" applyFont="1" applyFill="1" applyBorder="1" applyAlignment="1">
      <alignment horizontal="center" vertical="center" wrapText="1"/>
    </xf>
    <xf numFmtId="0" fontId="1" fillId="3" borderId="35" xfId="5" applyFont="1" applyFill="1" applyBorder="1" applyAlignment="1">
      <alignment horizontal="center" vertical="center" wrapText="1"/>
    </xf>
    <xf numFmtId="0" fontId="1" fillId="3" borderId="28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6" fillId="0" borderId="4" xfId="5" applyFont="1" applyFill="1" applyBorder="1" applyAlignment="1">
      <alignment horizontal="center"/>
    </xf>
    <xf numFmtId="0" fontId="1" fillId="4" borderId="24" xfId="5" applyFont="1" applyFill="1" applyBorder="1" applyAlignment="1">
      <alignment horizontal="center" vertical="center"/>
    </xf>
    <xf numFmtId="0" fontId="1" fillId="4" borderId="25" xfId="5" applyFont="1" applyFill="1" applyBorder="1" applyAlignment="1">
      <alignment horizontal="center" vertical="center"/>
    </xf>
    <xf numFmtId="0" fontId="1" fillId="3" borderId="30" xfId="5" applyFont="1" applyFill="1" applyBorder="1" applyAlignment="1">
      <alignment horizontal="center" vertical="center"/>
    </xf>
    <xf numFmtId="0" fontId="1" fillId="3" borderId="37" xfId="5" applyFont="1" applyFill="1" applyBorder="1" applyAlignment="1">
      <alignment horizontal="center" vertical="center"/>
    </xf>
    <xf numFmtId="0" fontId="1" fillId="3" borderId="31" xfId="5" applyFont="1" applyFill="1" applyBorder="1" applyAlignment="1">
      <alignment horizontal="center" vertical="center"/>
    </xf>
  </cellXfs>
  <cellStyles count="7">
    <cellStyle name="Euro" xfId="1"/>
    <cellStyle name="Hipervínculo" xfId="6" builtinId="8"/>
    <cellStyle name="Normal" xfId="0" builtinId="0"/>
    <cellStyle name="Normal 2" xfId="5"/>
    <cellStyle name="Normal_2.1 EnctaInd Empresas 2006 DATOS_INE_nc44707" xfId="2"/>
    <cellStyle name="Normal_EnctaInd Empresas 2001" xfId="3"/>
    <cellStyle name="pepe" xfId="4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5.xml"/><Relationship Id="rId47" Type="http://schemas.openxmlformats.org/officeDocument/2006/relationships/externalLink" Target="externalLinks/externalLink10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46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6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la Alimentación
según subsector de actividad. Año 2017</a:t>
            </a:r>
          </a:p>
        </c:rich>
      </c:tx>
      <c:layout>
        <c:manualLayout>
          <c:xMode val="edge"/>
          <c:yMode val="edge"/>
          <c:x val="0.13198470991456482"/>
          <c:y val="3.097345132743363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198470991456482"/>
          <c:y val="0.30973451327433632"/>
          <c:w val="0.46050139663621875"/>
          <c:h val="0.4181415929203539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25400">
                <a:noFill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5.1848198864018868E-2"/>
                  <c:y val="-6.885295977274492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7945330007406917E-2"/>
                  <c:y val="-9.728640285283833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2237235103705993E-2"/>
                  <c:y val="-4.971811422282399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0615279243398814E-2"/>
                  <c:y val="2.361410051916569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1117613103897516E-2"/>
                  <c:y val="-5.870767825457750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9031716805222049E-2"/>
                  <c:y val="9.749754951343654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1366977246192111E-2"/>
                  <c:y val="1.039971292553087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4266525431671523E-2"/>
                  <c:y val="-4.562965025421082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324881044566706E-3"/>
                  <c:y val="-0.1404260788245935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841339368034681E-3"/>
                  <c:y val="-0.100497367338271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8.3284233334931233E-4"/>
                  <c:y val="-7.621972976990233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4.5200808377275345E-2"/>
                  <c:y val="-8.9494066053088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Lit>
              <c:formatCode>General</c:formatCode>
              <c:ptCount val="8"/>
              <c:pt idx="0">
                <c:v>3810</c:v>
              </c:pt>
              <c:pt idx="1">
                <c:v>632</c:v>
              </c:pt>
              <c:pt idx="2">
                <c:v>1401</c:v>
              </c:pt>
              <c:pt idx="3">
                <c:v>1577</c:v>
              </c:pt>
              <c:pt idx="4">
                <c:v>1558</c:v>
              </c:pt>
              <c:pt idx="5">
                <c:v>454</c:v>
              </c:pt>
              <c:pt idx="6">
                <c:v>10009</c:v>
              </c:pt>
              <c:pt idx="7">
                <c:v>793</c:v>
              </c:pt>
            </c:numLit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75209495432821"/>
          <c:y val="1.5486725663716925E-2"/>
          <c:w val="0.30154170951283787"/>
          <c:h val="0.960176991150442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Medio Ambiente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('16.2.2'!#REF!,'16.2.2'!#REF!,'16.2.2'!#REF!,'16.2.2'!#REF!)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Medio Ambiente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Medio Ambiente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Forestal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('16.2.3'!#REF!,'16.2.3'!#REF!,'16.2.3'!#REF!,'16.2.3'!#REF!)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('16.2.3'!#REF!,'16.2.3'!#REF!,'16.2.3'!#REF!,'16.2.3'!#REF!)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Forestal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('16.2.3'!#REF!,'16.2.3'!#REF!,'16.2.3'!#REF!,'16.2.3'!#REF!)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('16.2.3'!#REF!,'16.2.3'!#REF!,'16.2.3'!#REF!,'16.2.3'!#REF!)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Forestal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('16.2.3'!#REF!,'16.2.3'!#REF!,'16.2.3'!#REF!,'16.2.3'!#REF!)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('16.2.3'!#REF!,'16.2.3'!#REF!,'16.2.3'!#REF!,'16.2.3'!#REF!)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Forestal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('16.2.3'!#REF!,'16.2.3'!#REF!,'16.2.3'!#REF!,'16.2.3'!#REF!)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('16.2.3'!#REF!,'16.2.3'!#REF!,'16.2.3'!#REF!,'16.2.3'!#REF!)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
de Medio Ambiente según subsector de actividad. Año 2017</a:t>
            </a:r>
          </a:p>
        </c:rich>
      </c:tx>
      <c:layout>
        <c:manualLayout>
          <c:xMode val="edge"/>
          <c:yMode val="edge"/>
          <c:x val="0.31719072816586158"/>
          <c:y val="0.11219210858311279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500031268026335E-2"/>
          <c:y val="0.30434854399849243"/>
          <c:w val="0.56045110005918464"/>
          <c:h val="0.52415582577517783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26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5412527992487253E-2"/>
                  <c:y val="2.73727386286660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4549557507564528E-3"/>
                  <c:y val="-2.025552850337248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7349111464277975E-3"/>
                  <c:y val="-8.545625167019868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18954927515712988"/>
                  <c:y val="0.2995176147286742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17315582433272783"/>
                  <c:y val="0.3478269074268488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6.6598393974126133E-2"/>
                  <c:y val="0.3454114427919372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Producción, transporte y distribución de energía eléctrica</c:v>
              </c:pt>
              <c:pt idx="1">
                <c:v>Producción y distribución de gas, vapor y aire acondicionado (1)</c:v>
              </c:pt>
              <c:pt idx="2">
                <c:v>Captación, depuración y distribución de agua</c:v>
              </c:pt>
              <c:pt idx="3">
                <c:v>Actividades de saneamiento, gestión de residuos y descontaminación (2)</c:v>
              </c:pt>
            </c:strLit>
          </c:cat>
          <c:val>
            <c:numLit>
              <c:formatCode>General</c:formatCode>
              <c:ptCount val="4"/>
              <c:pt idx="0">
                <c:v>14211</c:v>
              </c:pt>
              <c:pt idx="1">
                <c:v>264</c:v>
              </c:pt>
              <c:pt idx="2">
                <c:v>2978</c:v>
              </c:pt>
              <c:pt idx="3">
                <c:v>3732</c:v>
              </c:pt>
            </c:numLit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995710828577891"/>
          <c:y val="0.30044981946317484"/>
          <c:w val="0.34836083001850582"/>
          <c:h val="0.3043485439984924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
de Medio Ambiente según subsector de actividad. Año 2017</a:t>
            </a:r>
          </a:p>
        </c:rich>
      </c:tx>
      <c:layout>
        <c:manualLayout>
          <c:xMode val="edge"/>
          <c:yMode val="edge"/>
          <c:x val="0.2769233542902188"/>
          <c:y val="4.56730769230769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487239069750814E-2"/>
          <c:y val="0.3221153846153848"/>
          <c:w val="0.5210261628867815"/>
          <c:h val="0.48557692307692463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17502624295349087"/>
                  <c:y val="0.139604565938691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3053446729396806E-3"/>
                  <c:y val="4.164470919014005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4232560241304129E-2"/>
                  <c:y val="-0.1462402812855949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18974377979144719"/>
                  <c:y val="0.2980769230769246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1733335069446176"/>
                  <c:y val="0.3461538461538463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6.6666733440237824E-2"/>
                  <c:y val="0.3437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Producción, transporte y distribución de energía eléctrica</c:v>
              </c:pt>
              <c:pt idx="1">
                <c:v>Producción y distribución de gas, vapor y aire acondicionado (1)</c:v>
              </c:pt>
              <c:pt idx="2">
                <c:v>Captación, depuración y distribución de agua</c:v>
              </c:pt>
              <c:pt idx="3">
                <c:v>Actividades de saneamiento, gestión de residuos y descontaminación (2)</c:v>
              </c:pt>
            </c:strLit>
          </c:cat>
          <c:val>
            <c:numLit>
              <c:formatCode>General</c:formatCode>
              <c:ptCount val="4"/>
              <c:pt idx="0">
                <c:v>17096</c:v>
              </c:pt>
              <c:pt idx="1">
                <c:v>436</c:v>
              </c:pt>
              <c:pt idx="2">
                <c:v>3687</c:v>
              </c:pt>
              <c:pt idx="3">
                <c:v>5349</c:v>
              </c:pt>
            </c:numLit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435958970311466"/>
          <c:y val="0.3221153846153848"/>
          <c:w val="0.38051320163582075"/>
          <c:h val="0.3004807692307728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empresas de la Industria de la Alimentación
según subsector de actividad</a:t>
            </a:r>
          </a:p>
        </c:rich>
      </c:tx>
      <c:layout>
        <c:manualLayout>
          <c:xMode val="edge"/>
          <c:yMode val="edge"/>
          <c:x val="0.22577540744553909"/>
          <c:y val="3.056768558951979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519453200185093E-2"/>
          <c:y val="0.28384279475982743"/>
          <c:w val="0.90503961611216344"/>
          <c:h val="0.484716157205241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'16.3.1'!$B$7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'16.3.1'!$A$8:$A$15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cat>
          <c:val>
            <c:numRef>
              <c:f>'16.3.1'!$B$8:$B$15</c:f>
              <c:numCache>
                <c:formatCode>#,##0\ \ </c:formatCode>
                <c:ptCount val="8"/>
                <c:pt idx="0">
                  <c:v>3810</c:v>
                </c:pt>
                <c:pt idx="1">
                  <c:v>632</c:v>
                </c:pt>
                <c:pt idx="2">
                  <c:v>1401</c:v>
                </c:pt>
                <c:pt idx="3">
                  <c:v>1577</c:v>
                </c:pt>
                <c:pt idx="4">
                  <c:v>1558</c:v>
                </c:pt>
                <c:pt idx="5">
                  <c:v>454</c:v>
                </c:pt>
                <c:pt idx="6">
                  <c:v>10009</c:v>
                </c:pt>
                <c:pt idx="7">
                  <c:v>793</c:v>
                </c:pt>
              </c:numCache>
            </c:numRef>
          </c:val>
        </c:ser>
        <c:ser>
          <c:idx val="1"/>
          <c:order val="1"/>
          <c:tx>
            <c:strRef>
              <c:f>'16.3.1'!$C$7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'16.3.1'!$A$8:$A$15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cat>
          <c:val>
            <c:numRef>
              <c:f>'16.3.1'!$C$8:$C$15</c:f>
              <c:numCache>
                <c:formatCode>#,##0\ \ </c:formatCode>
                <c:ptCount val="8"/>
                <c:pt idx="0">
                  <c:v>3830</c:v>
                </c:pt>
                <c:pt idx="1">
                  <c:v>622</c:v>
                </c:pt>
                <c:pt idx="2">
                  <c:v>1423</c:v>
                </c:pt>
                <c:pt idx="3">
                  <c:v>1655</c:v>
                </c:pt>
                <c:pt idx="4">
                  <c:v>1641</c:v>
                </c:pt>
                <c:pt idx="5">
                  <c:v>438</c:v>
                </c:pt>
                <c:pt idx="6">
                  <c:v>10539</c:v>
                </c:pt>
                <c:pt idx="7">
                  <c:v>798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718984"/>
        <c:axId val="512720944"/>
      </c:barChart>
      <c:catAx>
        <c:axId val="512718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27209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127209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27189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961282856107354"/>
          <c:y val="0.1965065502183406"/>
          <c:w val="0.10368226865524756"/>
          <c:h val="5.45851528384279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la Alimentación
según subsector de actividad. Año 2017</a:t>
            </a:r>
          </a:p>
        </c:rich>
      </c:tx>
      <c:layout>
        <c:manualLayout>
          <c:xMode val="edge"/>
          <c:yMode val="edge"/>
          <c:x val="8.7157183612917952E-2"/>
          <c:y val="3.963265785806625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30769230769241"/>
          <c:y val="0.32608730265720998"/>
          <c:w val="0.44134615384615383"/>
          <c:h val="0.3956525938907486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25400">
                <a:noFill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9866975305700058E-2"/>
                  <c:y val="-0.1352377395263859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222481506647623E-2"/>
                  <c:y val="-0.175112172082077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8068011529731068E-3"/>
                  <c:y val="-9.911091704847932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6123491110850718E-2"/>
                  <c:y val="-8.304609435627129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9790293249229735E-2"/>
                  <c:y val="-8.703351364158101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0120862734197038E-2"/>
                  <c:y val="3.358958802257384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5473873727773165E-2"/>
                  <c:y val="8.50907760575253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501423831779952E-2"/>
                  <c:y val="-7.584219378342678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3392731434364639E-2"/>
                  <c:y val="5.720228813434491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12987478964241E-2"/>
                  <c:y val="-4.80533446694447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499426056342104E-2"/>
                  <c:y val="-0.101576995059609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9996024580172869E-2"/>
                  <c:y val="-0.126241594074124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1423238286402973E-5"/>
                  <c:y val="-9.67786558416857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Lit>
              <c:formatCode>General</c:formatCode>
              <c:ptCount val="8"/>
              <c:pt idx="0">
                <c:v>4626</c:v>
              </c:pt>
              <c:pt idx="1">
                <c:v>837</c:v>
              </c:pt>
              <c:pt idx="2">
                <c:v>1715</c:v>
              </c:pt>
              <c:pt idx="3">
                <c:v>1841</c:v>
              </c:pt>
              <c:pt idx="4">
                <c:v>1809</c:v>
              </c:pt>
              <c:pt idx="5">
                <c:v>564</c:v>
              </c:pt>
              <c:pt idx="6">
                <c:v>11585</c:v>
              </c:pt>
              <c:pt idx="7">
                <c:v>1033</c:v>
              </c:pt>
            </c:numLit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3846153846156"/>
          <c:y val="6.5217460531441993E-2"/>
          <c:w val="0.28365384615384631"/>
          <c:h val="0.8739139711213178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establecimientos de la Industria de la Alimentación
según subsector de actividad</a:t>
            </a:r>
          </a:p>
        </c:rich>
      </c:tx>
      <c:layout>
        <c:manualLayout>
          <c:xMode val="edge"/>
          <c:yMode val="edge"/>
          <c:x val="0.20404244430231092"/>
          <c:y val="3.118040089086859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6997148793324366E-2"/>
          <c:y val="0.28730512249443207"/>
          <c:w val="0.90952882012114455"/>
          <c:h val="0.47661469933185135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Lit>
              <c:formatCode>General</c:formatCode>
              <c:ptCount val="8"/>
              <c:pt idx="0">
                <c:v>4654</c:v>
              </c:pt>
              <c:pt idx="1">
                <c:v>838</c:v>
              </c:pt>
              <c:pt idx="2">
                <c:v>1633</c:v>
              </c:pt>
              <c:pt idx="3">
                <c:v>1845</c:v>
              </c:pt>
              <c:pt idx="4">
                <c:v>1759</c:v>
              </c:pt>
              <c:pt idx="5">
                <c:v>583</c:v>
              </c:pt>
              <c:pt idx="6">
                <c:v>11662</c:v>
              </c:pt>
              <c:pt idx="7">
                <c:v>1053</c:v>
              </c:pt>
            </c:numLit>
          </c:val>
        </c:ser>
        <c:ser>
          <c:idx val="1"/>
          <c:order val="1"/>
          <c:tx>
            <c:v>2016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Lit>
              <c:formatCode>General</c:formatCode>
              <c:ptCount val="8"/>
              <c:pt idx="0">
                <c:v>4626</c:v>
              </c:pt>
              <c:pt idx="1">
                <c:v>837</c:v>
              </c:pt>
              <c:pt idx="2">
                <c:v>1715</c:v>
              </c:pt>
              <c:pt idx="3">
                <c:v>1841</c:v>
              </c:pt>
              <c:pt idx="4">
                <c:v>1809</c:v>
              </c:pt>
              <c:pt idx="5">
                <c:v>564</c:v>
              </c:pt>
              <c:pt idx="6">
                <c:v>11585</c:v>
              </c:pt>
              <c:pt idx="7">
                <c:v>1033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722120"/>
        <c:axId val="512717024"/>
      </c:barChart>
      <c:catAx>
        <c:axId val="512722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2717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27170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27221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139578480086567"/>
          <c:y val="0.19599109131403183"/>
          <c:w val="0.10298368651107152"/>
          <c:h val="5.56792873051224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empresas
de la Industria Forestal según subsector de actividad</a:t>
            </a:r>
          </a:p>
        </c:rich>
      </c:tx>
      <c:layout>
        <c:manualLayout>
          <c:xMode val="edge"/>
          <c:yMode val="edge"/>
          <c:x val="0.31651378748549625"/>
          <c:y val="5.467481454384082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15038836151458"/>
          <c:y val="0.26005769080845098"/>
          <c:w val="0.87844719029898011"/>
          <c:h val="0.62339440243236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'16.3.2'!$B$7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'16.3.2'!$A$8:$A$11</c:f>
              <c:strCache>
                <c:ptCount val="4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  <c:pt idx="3">
                  <c:v>Fabricación de muebles</c:v>
                </c:pt>
              </c:strCache>
            </c:strRef>
          </c:cat>
          <c:val>
            <c:numRef>
              <c:f>'16.3.2'!$B$9:$B$11</c:f>
              <c:numCache>
                <c:formatCode>#,##0__;\–#,##0__;0__;@__</c:formatCode>
                <c:ptCount val="3"/>
                <c:pt idx="0">
                  <c:v>10191</c:v>
                </c:pt>
                <c:pt idx="1">
                  <c:v>1740</c:v>
                </c:pt>
                <c:pt idx="2">
                  <c:v>12465</c:v>
                </c:pt>
              </c:numCache>
            </c:numRef>
          </c:val>
        </c:ser>
        <c:ser>
          <c:idx val="1"/>
          <c:order val="1"/>
          <c:tx>
            <c:strRef>
              <c:f>'16.3.2'!$C$7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'16.3.2'!$A$8:$A$11</c:f>
              <c:strCache>
                <c:ptCount val="4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  <c:pt idx="3">
                  <c:v>Fabricación de muebles</c:v>
                </c:pt>
              </c:strCache>
            </c:strRef>
          </c:cat>
          <c:val>
            <c:numRef>
              <c:f>'16.3.2'!$C$9:$C$11</c:f>
              <c:numCache>
                <c:formatCode>#,##0__;\–#,##0__;0__;@__</c:formatCode>
                <c:ptCount val="3"/>
                <c:pt idx="0">
                  <c:v>10194</c:v>
                </c:pt>
                <c:pt idx="1">
                  <c:v>1737</c:v>
                </c:pt>
                <c:pt idx="2">
                  <c:v>12261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716632"/>
        <c:axId val="512715064"/>
      </c:barChart>
      <c:catAx>
        <c:axId val="51271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2715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27150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27166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6016558294050081"/>
          <c:y val="0.16644793734370444"/>
          <c:w val="0.13408537712124199"/>
          <c:h val="5.82751909309234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establecimientos de la Industria Forestal según subsector de actividad</a:t>
            </a:r>
          </a:p>
        </c:rich>
      </c:tx>
      <c:layout>
        <c:manualLayout>
          <c:xMode val="edge"/>
          <c:yMode val="edge"/>
          <c:x val="0.12875"/>
          <c:y val="3.051650188091870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21035865144638971"/>
          <c:w val="0.87875000000000303"/>
          <c:h val="0.6722724663254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'16.3.2'!$E$7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'16.3.2'!$A$8:$A$11</c:f>
              <c:strCache>
                <c:ptCount val="4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  <c:pt idx="3">
                  <c:v>Fabricación de muebles</c:v>
                </c:pt>
              </c:strCache>
            </c:strRef>
          </c:cat>
          <c:val>
            <c:numRef>
              <c:f>'16.3.2'!$E$9:$E$11</c:f>
              <c:numCache>
                <c:formatCode>#,##0__;\–#,##0__;0__;@__</c:formatCode>
                <c:ptCount val="3"/>
                <c:pt idx="0">
                  <c:v>11127</c:v>
                </c:pt>
                <c:pt idx="1">
                  <c:v>2075</c:v>
                </c:pt>
                <c:pt idx="2">
                  <c:v>13537</c:v>
                </c:pt>
              </c:numCache>
            </c:numRef>
          </c:val>
        </c:ser>
        <c:ser>
          <c:idx val="1"/>
          <c:order val="1"/>
          <c:tx>
            <c:strRef>
              <c:f>'16.3.2'!$F$7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'16.3.2'!$A$8:$A$11</c:f>
              <c:strCache>
                <c:ptCount val="4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  <c:pt idx="3">
                  <c:v>Fabricación de muebles</c:v>
                </c:pt>
              </c:strCache>
            </c:strRef>
          </c:cat>
          <c:val>
            <c:numRef>
              <c:f>'16.3.2'!$F$9:$F$11</c:f>
              <c:numCache>
                <c:formatCode>#,##0__;\–#,##0__;0__;@__</c:formatCode>
                <c:ptCount val="3"/>
                <c:pt idx="0">
                  <c:v>11104</c:v>
                </c:pt>
                <c:pt idx="1">
                  <c:v>2081</c:v>
                </c:pt>
                <c:pt idx="2">
                  <c:v>13272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718200"/>
        <c:axId val="512720160"/>
      </c:barChart>
      <c:catAx>
        <c:axId val="512718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2720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27201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27182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6988499374872122"/>
          <c:y val="0.10454444921169241"/>
          <c:w val="0.13375000000000001"/>
          <c:h val="5.86855805402282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empresas
de la Industria de Medio Ambiente 
según subsector de actividad</a:t>
            </a:r>
          </a:p>
        </c:rich>
      </c:tx>
      <c:layout>
        <c:manualLayout>
          <c:xMode val="edge"/>
          <c:yMode val="edge"/>
          <c:x val="0.36116586146156188"/>
          <c:y val="4.157052120750768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1422172279607861E-2"/>
          <c:y val="0.29434950162951806"/>
          <c:w val="0.89051967813099497"/>
          <c:h val="0.55322644337131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'16.3.3'!$B$8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'16.3.3'!$B$9:$B$12</c:f>
              <c:numCache>
                <c:formatCode>#,##0__;\–#,##0__;0__;@__</c:formatCode>
                <c:ptCount val="4"/>
                <c:pt idx="0">
                  <c:v>14211</c:v>
                </c:pt>
                <c:pt idx="1">
                  <c:v>264</c:v>
                </c:pt>
                <c:pt idx="2">
                  <c:v>2978</c:v>
                </c:pt>
                <c:pt idx="3">
                  <c:v>3732</c:v>
                </c:pt>
              </c:numCache>
            </c:numRef>
          </c:val>
        </c:ser>
        <c:ser>
          <c:idx val="1"/>
          <c:order val="1"/>
          <c:tx>
            <c:strRef>
              <c:f>'16.3.3'!$C$8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'16.3.3'!$C$9:$C$12</c:f>
              <c:numCache>
                <c:formatCode>#,##0__;\–#,##0__;0__;@__</c:formatCode>
                <c:ptCount val="4"/>
                <c:pt idx="0">
                  <c:v>15242</c:v>
                </c:pt>
                <c:pt idx="1">
                  <c:v>269</c:v>
                </c:pt>
                <c:pt idx="2">
                  <c:v>3110</c:v>
                </c:pt>
                <c:pt idx="3">
                  <c:v>3812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718592"/>
        <c:axId val="512719376"/>
      </c:barChart>
      <c:catAx>
        <c:axId val="51271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2719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27193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27185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904818552357212"/>
          <c:y val="0.19255822251825769"/>
          <c:w val="0.12076756091256842"/>
          <c:h val="5.77367856623323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establecimientos de la Industria Medio Ambiente 
según subsector de actividad</a:t>
            </a:r>
          </a:p>
        </c:rich>
      </c:tx>
      <c:layout>
        <c:manualLayout>
          <c:xMode val="edge"/>
          <c:yMode val="edge"/>
          <c:x val="0.20969560315670804"/>
          <c:y val="2.347423221609139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1319052987598653E-2"/>
          <c:y val="0.25622615285138473"/>
          <c:w val="0.88838782412626482"/>
          <c:h val="0.588846332811621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'16.3.3'!$E$8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'16.3.3'!$E$9:$E$12</c:f>
              <c:numCache>
                <c:formatCode>#,##0__;\–#,##0__;0__;@__</c:formatCode>
                <c:ptCount val="4"/>
                <c:pt idx="0">
                  <c:v>17096</c:v>
                </c:pt>
                <c:pt idx="1">
                  <c:v>436</c:v>
                </c:pt>
                <c:pt idx="2">
                  <c:v>3687</c:v>
                </c:pt>
                <c:pt idx="3">
                  <c:v>5349</c:v>
                </c:pt>
              </c:numCache>
            </c:numRef>
          </c:val>
        </c:ser>
        <c:ser>
          <c:idx val="1"/>
          <c:order val="1"/>
          <c:tx>
            <c:strRef>
              <c:f>'16.3.3'!$F$8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'16.3.3'!$F$9:$F$12</c:f>
              <c:numCache>
                <c:formatCode>#,##0__;\–#,##0__;0__;@__</c:formatCode>
                <c:ptCount val="4"/>
                <c:pt idx="0">
                  <c:v>18186</c:v>
                </c:pt>
                <c:pt idx="1">
                  <c:v>455</c:v>
                </c:pt>
                <c:pt idx="2">
                  <c:v>3826</c:v>
                </c:pt>
                <c:pt idx="3">
                  <c:v>5491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720552"/>
        <c:axId val="512715456"/>
      </c:barChart>
      <c:catAx>
        <c:axId val="512720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271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27154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27205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6239270912491376"/>
          <c:y val="0.15348178945014901"/>
          <c:w val="0.12063134160090212"/>
          <c:h val="5.86855805402282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Fabricación de Bebidas (Base 2010 = 100)</a:t>
            </a:r>
          </a:p>
        </c:rich>
      </c:tx>
      <c:layout>
        <c:manualLayout>
          <c:xMode val="edge"/>
          <c:yMode val="edge"/>
          <c:x val="0.30099060469996908"/>
          <c:y val="3.753924627346127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944050947142979E-2"/>
          <c:y val="0.2372096766206111"/>
          <c:w val="0.91869999744170694"/>
          <c:h val="0.642597929975734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'16.8.1'!$G$20</c:f>
              <c:numCache>
                <c:formatCode>#,##0.0__;\–#,##0.0__;0.0__;@__</c:formatCode>
                <c:ptCount val="1"/>
                <c:pt idx="0">
                  <c:v>100.34258333333332</c:v>
                </c:pt>
              </c:numCache>
            </c:numRef>
          </c:cat>
          <c:val>
            <c:numRef>
              <c:f>'16.8.1'!$D$20</c:f>
              <c:numCache>
                <c:formatCode>#,##0.0__;\–#,##0.0__;0.0__;@__</c:formatCode>
                <c:ptCount val="1"/>
                <c:pt idx="0">
                  <c:v>99.929416666666668</c:v>
                </c:pt>
              </c:numCache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numRef>
              <c:f>'16.8.1'!$G$20</c:f>
              <c:numCache>
                <c:formatCode>#,##0.0__;\–#,##0.0__;0.0__;@__</c:formatCode>
                <c:ptCount val="1"/>
                <c:pt idx="0">
                  <c:v>100.34258333333332</c:v>
                </c:pt>
              </c:numCache>
            </c:numRef>
          </c:cat>
          <c:val>
            <c:numRef>
              <c:f>'16.8.1'!$G$20</c:f>
              <c:numCache>
                <c:formatCode>#,##0.0__;\–#,##0.0__;0.0__;@__</c:formatCode>
                <c:ptCount val="1"/>
                <c:pt idx="0">
                  <c:v>100.34258333333332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716240"/>
        <c:axId val="513376560"/>
      </c:barChart>
      <c:catAx>
        <c:axId val="512716240"/>
        <c:scaling>
          <c:orientation val="minMax"/>
        </c:scaling>
        <c:delete val="0"/>
        <c:axPos val="b"/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3376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33765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27162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51394108588784038"/>
          <c:y val="0.14882682117565488"/>
          <c:w val="9.665771851156571E-2"/>
          <c:h val="6.0096153846154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 horizontalDpi="300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Industria de la Alimentación
(Base 2015= 100)</a:t>
            </a:r>
          </a:p>
        </c:rich>
      </c:tx>
      <c:layout>
        <c:manualLayout>
          <c:xMode val="edge"/>
          <c:yMode val="edge"/>
          <c:x val="0.34763410505145564"/>
          <c:y val="4.906369377095191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825067628494119E-2"/>
          <c:y val="0.26623432899234178"/>
          <c:w val="0.91794409377818298"/>
          <c:h val="0.569265272560863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Lit>
              <c:ptCount val="9"/>
              <c:pt idx="0">
                <c:v>10.1. Procesado y conservación de carne y elaboración de productos cárnicos</c:v>
              </c:pt>
              <c:pt idx="1">
                <c:v>10.2 .Procesado y conservación de pescados, crustáceos y moluscos</c:v>
              </c:pt>
              <c:pt idx="2">
                <c:v>10.3. Procesado y conservación de frutas y hortalizas</c:v>
              </c:pt>
              <c:pt idx="3">
                <c:v>10.4. Fabricación de aceites y grasas vegetales y animales</c:v>
              </c:pt>
              <c:pt idx="4">
                <c:v>10.5. Fabricación de productos lácteos</c:v>
              </c:pt>
              <c:pt idx="5">
                <c:v>10.6. Fabricación de productos de molinería, almidones y productos amiláceos</c:v>
              </c:pt>
              <c:pt idx="6">
                <c:v>10.7. Fabricación de productos de panadería y pastas alimenticias</c:v>
              </c:pt>
              <c:pt idx="7">
                <c:v>10.8. Fabricación de otros productos alimenticios</c:v>
              </c:pt>
              <c:pt idx="8">
                <c:v>10.9. Fabricación de productos para la alimentación animal</c:v>
              </c:pt>
            </c:strLit>
          </c:cat>
          <c:val>
            <c:numRef>
              <c:f>'16.8.1'!$D$7:$D$15</c:f>
              <c:numCache>
                <c:formatCode>#,##0.0__;\–#,##0.0__;0.0__;@__</c:formatCode>
                <c:ptCount val="9"/>
                <c:pt idx="0">
                  <c:v>104.39949999999999</c:v>
                </c:pt>
                <c:pt idx="1">
                  <c:v>99.941583333333355</c:v>
                </c:pt>
                <c:pt idx="2">
                  <c:v>101.25091666666665</c:v>
                </c:pt>
                <c:pt idx="3">
                  <c:v>101.289</c:v>
                </c:pt>
                <c:pt idx="4">
                  <c:v>97.530250000000009</c:v>
                </c:pt>
                <c:pt idx="5">
                  <c:v>101.84883333333332</c:v>
                </c:pt>
                <c:pt idx="6">
                  <c:v>101.38900000000001</c:v>
                </c:pt>
                <c:pt idx="7">
                  <c:v>103.0985</c:v>
                </c:pt>
                <c:pt idx="8">
                  <c:v>102.14058333333334</c:v>
                </c:pt>
              </c:numCache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Lit>
              <c:ptCount val="9"/>
              <c:pt idx="0">
                <c:v>10.1. Procesado y conservación de carne y elaboración de productos cárnicos</c:v>
              </c:pt>
              <c:pt idx="1">
                <c:v>10.2 .Procesado y conservación de pescados, crustáceos y moluscos</c:v>
              </c:pt>
              <c:pt idx="2">
                <c:v>10.3. Procesado y conservación de frutas y hortalizas</c:v>
              </c:pt>
              <c:pt idx="3">
                <c:v>10.4. Fabricación de aceites y grasas vegetales y animales</c:v>
              </c:pt>
              <c:pt idx="4">
                <c:v>10.5. Fabricación de productos lácteos</c:v>
              </c:pt>
              <c:pt idx="5">
                <c:v>10.6. Fabricación de productos de molinería, almidones y productos amiláceos</c:v>
              </c:pt>
              <c:pt idx="6">
                <c:v>10.7. Fabricación de productos de panadería y pastas alimenticias</c:v>
              </c:pt>
              <c:pt idx="7">
                <c:v>10.8. Fabricación de otros productos alimenticios</c:v>
              </c:pt>
              <c:pt idx="8">
                <c:v>10.9. Fabricación de productos para la alimentación animal</c:v>
              </c:pt>
            </c:strLit>
          </c:cat>
          <c:val>
            <c:numRef>
              <c:f>'16.8.1'!$G$7:$G$15</c:f>
              <c:numCache>
                <c:formatCode>#,##0.0__;\–#,##0.0__;0.0__;@__</c:formatCode>
                <c:ptCount val="9"/>
                <c:pt idx="0">
                  <c:v>103.16366666666667</c:v>
                </c:pt>
                <c:pt idx="1">
                  <c:v>98.400749999999988</c:v>
                </c:pt>
                <c:pt idx="2">
                  <c:v>101.29258333333331</c:v>
                </c:pt>
                <c:pt idx="3">
                  <c:v>104.9525</c:v>
                </c:pt>
                <c:pt idx="4">
                  <c:v>98.109416666666661</c:v>
                </c:pt>
                <c:pt idx="5">
                  <c:v>104.1905</c:v>
                </c:pt>
                <c:pt idx="6">
                  <c:v>102.95725</c:v>
                </c:pt>
                <c:pt idx="7">
                  <c:v>101.69208333333333</c:v>
                </c:pt>
                <c:pt idx="8">
                  <c:v>106.56625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374992"/>
        <c:axId val="513375384"/>
      </c:barChart>
      <c:catAx>
        <c:axId val="51337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3375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337538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33749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50410344191925516"/>
          <c:y val="0.18681197028589291"/>
          <c:w val="9.9570504548778596E-2"/>
          <c:h val="5.41126684943785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Fabricación de Bebidas (Base 2010 = 100)</a:t>
            </a:r>
          </a:p>
        </c:rich>
      </c:tx>
      <c:layout>
        <c:manualLayout>
          <c:xMode val="edge"/>
          <c:yMode val="edge"/>
          <c:x val="0.30099060469996913"/>
          <c:y val="3.753924627346128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944050947142979E-2"/>
          <c:y val="0.2372096766206111"/>
          <c:w val="0.91869999744170705"/>
          <c:h val="0.64259792997573417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Lit>
              <c:ptCount val="1"/>
              <c:pt idx="0">
                <c:v>11. FABRICACIÓN DE BEBIDAS</c:v>
              </c:pt>
            </c:strLit>
          </c:cat>
          <c:val>
            <c:numRef>
              <c:f>'16.8.1'!$D$20</c:f>
              <c:numCache>
                <c:formatCode>#,##0.0__;\–#,##0.0__;0.0__;@__</c:formatCode>
                <c:ptCount val="1"/>
                <c:pt idx="0">
                  <c:v>99.929416666666668</c:v>
                </c:pt>
              </c:numCache>
            </c:numRef>
          </c:val>
        </c:ser>
        <c:ser>
          <c:idx val="1"/>
          <c:order val="1"/>
          <c:tx>
            <c:v>2017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Lit>
              <c:ptCount val="1"/>
              <c:pt idx="0">
                <c:v>11. FABRICACIÓN DE BEBIDAS</c:v>
              </c:pt>
            </c:strLit>
          </c:cat>
          <c:val>
            <c:numRef>
              <c:f>'16.8.1'!$G$20</c:f>
              <c:numCache>
                <c:formatCode>#,##0.0__;\–#,##0.0__;0.0__;@__</c:formatCode>
                <c:ptCount val="1"/>
                <c:pt idx="0">
                  <c:v>100.34258333333332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377736"/>
        <c:axId val="513375776"/>
      </c:barChart>
      <c:catAx>
        <c:axId val="513377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3375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33757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33777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51394108588784038"/>
          <c:y val="0.14882682117565488"/>
          <c:w val="9.665771851156571E-2"/>
          <c:h val="6.0096153846154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Industria Forestal (Base 2015 = 100)</a:t>
            </a:r>
          </a:p>
        </c:rich>
      </c:tx>
      <c:layout>
        <c:manualLayout>
          <c:xMode val="edge"/>
          <c:yMode val="edge"/>
          <c:x val="0.26411081948089832"/>
          <c:y val="6.812562222825595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543438077634007E-2"/>
          <c:y val="0.20779346547198907"/>
          <c:w val="0.91774491682070536"/>
          <c:h val="0.6823164992306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'16.8.2'!$B$5:$D$5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'16.8.2'!$A$7:$A$9</c:f>
              <c:strCache>
                <c:ptCount val="3"/>
                <c:pt idx="0">
                  <c:v>16. Industria de la madera y corcho, excepto  muebles; cestería y espartería   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'16.8.2'!$D$7:$D$9</c:f>
              <c:numCache>
                <c:formatCode>#,##0.0__;\–#,##0.0__;0.0__;@__</c:formatCode>
                <c:ptCount val="3"/>
                <c:pt idx="0">
                  <c:v>83.887500000000003</c:v>
                </c:pt>
                <c:pt idx="1">
                  <c:v>101.3245</c:v>
                </c:pt>
                <c:pt idx="2">
                  <c:v>67.980500000000006</c:v>
                </c:pt>
              </c:numCache>
            </c:numRef>
          </c:val>
        </c:ser>
        <c:ser>
          <c:idx val="1"/>
          <c:order val="1"/>
          <c:tx>
            <c:strRef>
              <c:f>'16.8.2'!$E$5:$G$5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'16.8.2'!$A$7:$A$9</c:f>
              <c:strCache>
                <c:ptCount val="3"/>
                <c:pt idx="0">
                  <c:v>16. Industria de la madera y corcho, excepto  muebles; cestería y espartería   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'16.8.2'!$G$7:$G$9</c:f>
              <c:numCache>
                <c:formatCode>#,##0.0__;\–#,##0.0__;0.0__;@__</c:formatCode>
                <c:ptCount val="3"/>
                <c:pt idx="0">
                  <c:v>86.465000000000003</c:v>
                </c:pt>
                <c:pt idx="1">
                  <c:v>102.65983333333334</c:v>
                </c:pt>
                <c:pt idx="2">
                  <c:v>71.450249999999997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376168"/>
        <c:axId val="513377344"/>
      </c:barChart>
      <c:catAx>
        <c:axId val="513376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337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33773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33761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8121901428988162"/>
          <c:y val="0.13914992306996121"/>
          <c:w val="9.8890942698706796E-2"/>
          <c:h val="5.49450549450549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Industria Medio Ambiente 
 (Base 2015= 100)</a:t>
            </a:r>
          </a:p>
        </c:rich>
      </c:tx>
      <c:layout>
        <c:manualLayout>
          <c:xMode val="edge"/>
          <c:yMode val="edge"/>
          <c:x val="0.2649747506418299"/>
          <c:y val="2.994016353060022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989880428041936E-2"/>
          <c:y val="0.28809415710028191"/>
          <c:w val="0.8815717978000841"/>
          <c:h val="0.610110440669907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'16.8.3'!$B$5:$D$5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'16.8.3'!$A$7:$A$8</c:f>
              <c:strCache>
                <c:ptCount val="2"/>
                <c:pt idx="0">
                  <c:v>35 Suministro de energía eléctrica, gas, vapor y aire acondicionado    </c:v>
                </c:pt>
                <c:pt idx="1">
                  <c:v>36, Captacion, depuración y distribución de agua.   </c:v>
                </c:pt>
              </c:strCache>
            </c:strRef>
          </c:cat>
          <c:val>
            <c:numRef>
              <c:f>'16.8.3'!$D$7:$D$8</c:f>
              <c:numCache>
                <c:formatCode>#,##0.0__;\–#,##0.0__;0.0__;@__</c:formatCode>
                <c:ptCount val="2"/>
                <c:pt idx="0">
                  <c:v>97.756166666666672</c:v>
                </c:pt>
                <c:pt idx="1">
                  <c:v>105.57425000000001</c:v>
                </c:pt>
              </c:numCache>
            </c:numRef>
          </c:val>
        </c:ser>
        <c:ser>
          <c:idx val="1"/>
          <c:order val="1"/>
          <c:tx>
            <c:strRef>
              <c:f>'16.8.3'!$E$5:$G$5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'16.8.3'!$A$7:$A$8</c:f>
              <c:strCache>
                <c:ptCount val="2"/>
                <c:pt idx="0">
                  <c:v>35 Suministro de energía eléctrica, gas, vapor y aire acondicionado    </c:v>
                </c:pt>
                <c:pt idx="1">
                  <c:v>36, Captacion, depuración y distribución de agua.   </c:v>
                </c:pt>
              </c:strCache>
            </c:strRef>
          </c:cat>
          <c:val>
            <c:numRef>
              <c:f>'16.8.3'!$G$7:$G$8</c:f>
              <c:numCache>
                <c:formatCode>#,##0.0__;\–#,##0.0__;0.0__;@__</c:formatCode>
                <c:ptCount val="2"/>
                <c:pt idx="0">
                  <c:v>99.521250000000009</c:v>
                </c:pt>
                <c:pt idx="1">
                  <c:v>105.88325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570088"/>
        <c:axId val="511569304"/>
      </c:barChart>
      <c:catAx>
        <c:axId val="511570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569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15693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570088"/>
        <c:crosses val="autoZero"/>
        <c:crossBetween val="between"/>
      </c:valAx>
      <c:spPr>
        <a:ln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8843890088960357"/>
          <c:y val="0.13841160367746999"/>
          <c:w val="0.10862949547385402"/>
          <c:h val="7.48504088265009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Medio Ambiente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('16.2.2'!#REF!,'16.2.2'!#REF!,'16.2.2'!#REF!,'16.2.2'!#REF!)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 horizontalDpi="300" verticalDpi="30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de la Industria de la Alimentación
(Base 2015 = 100)</a:t>
            </a:r>
          </a:p>
        </c:rich>
      </c:tx>
      <c:layout>
        <c:manualLayout>
          <c:xMode val="edge"/>
          <c:yMode val="edge"/>
          <c:x val="0.25876033485681899"/>
          <c:y val="3.097345132743363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58855709912427E-2"/>
          <c:y val="0.27876106194690281"/>
          <c:w val="0.91823979938773947"/>
          <c:h val="0.55309734513274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'16.10.1'!$A$7:$A$15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'16.10.1'!$D$7:$D$15</c:f>
              <c:numCache>
                <c:formatCode>#,##0.0__;\–#,##0.0__;0.0__;@__</c:formatCode>
                <c:ptCount val="9"/>
                <c:pt idx="0">
                  <c:v>98.956416666666684</c:v>
                </c:pt>
                <c:pt idx="1">
                  <c:v>102.56208333333333</c:v>
                </c:pt>
                <c:pt idx="2">
                  <c:v>100.87299999999999</c:v>
                </c:pt>
                <c:pt idx="3">
                  <c:v>98.470166666666671</c:v>
                </c:pt>
                <c:pt idx="4">
                  <c:v>98.468833333333322</c:v>
                </c:pt>
                <c:pt idx="5">
                  <c:v>98.475333333333325</c:v>
                </c:pt>
                <c:pt idx="6">
                  <c:v>100.21608333333333</c:v>
                </c:pt>
                <c:pt idx="7">
                  <c:v>101.65608333333333</c:v>
                </c:pt>
                <c:pt idx="8">
                  <c:v>96.282083333333333</c:v>
                </c:pt>
              </c:numCache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'16.10.1'!$A$7:$A$15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'16.10.1'!$G$7:$G$15</c:f>
              <c:numCache>
                <c:formatCode>#,##0.0__;\–#,##0.0__;0.0__;@__</c:formatCode>
                <c:ptCount val="9"/>
                <c:pt idx="0">
                  <c:v>102.90866666666668</c:v>
                </c:pt>
                <c:pt idx="1">
                  <c:v>106.25991666666667</c:v>
                </c:pt>
                <c:pt idx="2">
                  <c:v>100.01108333333335</c:v>
                </c:pt>
                <c:pt idx="3">
                  <c:v>106.85991666666666</c:v>
                </c:pt>
                <c:pt idx="4">
                  <c:v>99.519499999999994</c:v>
                </c:pt>
                <c:pt idx="5">
                  <c:v>96.559083333333348</c:v>
                </c:pt>
                <c:pt idx="6">
                  <c:v>100.57575000000001</c:v>
                </c:pt>
                <c:pt idx="7">
                  <c:v>102.66416666666666</c:v>
                </c:pt>
                <c:pt idx="8">
                  <c:v>96.517333333333326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570480"/>
        <c:axId val="511570872"/>
      </c:barChart>
      <c:catAx>
        <c:axId val="51157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570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15708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5704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56427989200773"/>
          <c:y val="0.19690265486725694"/>
          <c:w val="9.6136652186387728E-2"/>
          <c:h val="5.53097345132743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de la Fabricación de Bebidas (Base 2015 = 100)</a:t>
            </a:r>
          </a:p>
        </c:rich>
      </c:tx>
      <c:layout>
        <c:manualLayout>
          <c:xMode val="edge"/>
          <c:yMode val="edge"/>
          <c:x val="0.21201101321292395"/>
          <c:y val="3.111117862668990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333969861615134E-2"/>
          <c:y val="0.3066673321773703"/>
          <c:w val="0.91719785973659462"/>
          <c:h val="0.582223485728047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'16.10.1'!$A$19:$A$22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Fabricación de bebidas no alcohólicas; producción de aguas minerales y otras aguas embotelladas</c:v>
                </c:pt>
              </c:strCache>
            </c:strRef>
          </c:cat>
          <c:val>
            <c:numRef>
              <c:f>'16.10.1'!$D$19:$D$22</c:f>
              <c:numCache>
                <c:formatCode>#,##0.0__;\–#,##0.0__;0.0__;@__</c:formatCode>
                <c:ptCount val="4"/>
                <c:pt idx="0">
                  <c:v>100.06641666666667</c:v>
                </c:pt>
                <c:pt idx="1">
                  <c:v>100.58733333333333</c:v>
                </c:pt>
                <c:pt idx="2">
                  <c:v>101.39266666666667</c:v>
                </c:pt>
                <c:pt idx="3">
                  <c:v>100.31333333333333</c:v>
                </c:pt>
              </c:numCache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'16.10.1'!$A$19:$A$22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Fabricación de bebidas no alcohólicas; producción de aguas minerales y otras aguas embotelladas</c:v>
                </c:pt>
              </c:strCache>
            </c:strRef>
          </c:cat>
          <c:val>
            <c:numRef>
              <c:f>'16.10.1'!$G$19:$G$22</c:f>
              <c:numCache>
                <c:formatCode>#,##0.0__;\–#,##0.0__;0.0__;@__</c:formatCode>
                <c:ptCount val="4"/>
                <c:pt idx="0">
                  <c:v>100.72383333333332</c:v>
                </c:pt>
                <c:pt idx="1">
                  <c:v>103.20275000000001</c:v>
                </c:pt>
                <c:pt idx="2">
                  <c:v>102.37558333333334</c:v>
                </c:pt>
                <c:pt idx="3">
                  <c:v>101.49575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572048"/>
        <c:axId val="511572440"/>
      </c:barChart>
      <c:catAx>
        <c:axId val="51157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572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15724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5720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586007070528932"/>
          <c:y val="0.21333379629730168"/>
          <c:w val="9.7361280745848683E-2"/>
          <c:h val="5.55556761190888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de la Industria Forestal
(Base 2015 = 100)</a:t>
            </a:r>
          </a:p>
        </c:rich>
      </c:tx>
      <c:layout>
        <c:manualLayout>
          <c:xMode val="edge"/>
          <c:yMode val="edge"/>
          <c:x val="0.29317993193469105"/>
          <c:y val="3.174610204547120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3773278245612089E-2"/>
          <c:y val="0.35827743737031731"/>
          <c:w val="0.91762661475630691"/>
          <c:h val="0.528345841185341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'16.10.2'!$B$5:$D$5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'16.10.2'!$A$7:$A$9</c:f>
              <c:strCache>
                <c:ptCount val="3"/>
                <c:pt idx="0">
                  <c:v>16. Industria de la madera y corcho, excepto muebles; cestería y espartería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'16.10.2'!$D$7:$D$9</c:f>
              <c:numCache>
                <c:formatCode>#,##0.0__;\–#,##0.0__;0.0__;@__</c:formatCode>
                <c:ptCount val="3"/>
                <c:pt idx="0">
                  <c:v>100.96708333333333</c:v>
                </c:pt>
                <c:pt idx="1">
                  <c:v>99.34608333333334</c:v>
                </c:pt>
                <c:pt idx="2">
                  <c:v>101.01500000000001</c:v>
                </c:pt>
              </c:numCache>
            </c:numRef>
          </c:val>
        </c:ser>
        <c:ser>
          <c:idx val="1"/>
          <c:order val="1"/>
          <c:tx>
            <c:strRef>
              <c:f>'16.10.2'!$E$5:$G$5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'16.10.2'!$A$7:$A$9</c:f>
              <c:strCache>
                <c:ptCount val="3"/>
                <c:pt idx="0">
                  <c:v>16. Industria de la madera y corcho, excepto muebles; cestería y espartería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'16.10.2'!$G$7:$G$9</c:f>
              <c:numCache>
                <c:formatCode>#,##0.0__;\–#,##0.0__;0.0__;@__</c:formatCode>
                <c:ptCount val="3"/>
                <c:pt idx="0">
                  <c:v>101.52966666666666</c:v>
                </c:pt>
                <c:pt idx="1">
                  <c:v>101.61091666666667</c:v>
                </c:pt>
                <c:pt idx="2">
                  <c:v>101.88433333333333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081720"/>
        <c:axId val="515081328"/>
      </c:barChart>
      <c:catAx>
        <c:axId val="515081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5081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50813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50817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349886752435414"/>
          <c:y val="0.24716608021116901"/>
          <c:w val="9.4774177392784764E-2"/>
          <c:h val="5.66894679383416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 horizontalDpi="300" verticalDpi="3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
de la Industria de Medio Ambiente
(Base 2015 = 100)</a:t>
            </a:r>
          </a:p>
        </c:rich>
      </c:tx>
      <c:layout>
        <c:manualLayout>
          <c:xMode val="edge"/>
          <c:yMode val="edge"/>
          <c:x val="0.35727788279773182"/>
          <c:y val="3.058823529411764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8052930056711203E-2"/>
          <c:y val="0.4"/>
          <c:w val="0.91398865784499062"/>
          <c:h val="0.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'16.10.3'!$B$5:$D$5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'16.10.3'!$A$7:$A$8</c:f>
              <c:strCache>
                <c:ptCount val="2"/>
                <c:pt idx="0">
                  <c:v>35 Suministro de energía eléctrica, gas, vapor y aire acondicionado</c:v>
                </c:pt>
                <c:pt idx="1">
                  <c:v>36. Captación, depuración y distribución de agua</c:v>
                </c:pt>
              </c:strCache>
            </c:strRef>
          </c:cat>
          <c:val>
            <c:numRef>
              <c:f>'16.10.3'!$D$7:$D$8</c:f>
              <c:numCache>
                <c:formatCode>0.00</c:formatCode>
                <c:ptCount val="2"/>
                <c:pt idx="0">
                  <c:v>89.897833333333324</c:v>
                </c:pt>
                <c:pt idx="1">
                  <c:v>100.55624999999999</c:v>
                </c:pt>
              </c:numCache>
            </c:numRef>
          </c:val>
        </c:ser>
        <c:ser>
          <c:idx val="1"/>
          <c:order val="1"/>
          <c:tx>
            <c:strRef>
              <c:f>'16.10.3'!$E$5:$G$5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'16.10.3'!$A$7:$A$8</c:f>
              <c:strCache>
                <c:ptCount val="2"/>
                <c:pt idx="0">
                  <c:v>35 Suministro de energía eléctrica, gas, vapor y aire acondicionado</c:v>
                </c:pt>
                <c:pt idx="1">
                  <c:v>36. Captación, depuración y distribución de agua</c:v>
                </c:pt>
              </c:strCache>
            </c:strRef>
          </c:cat>
          <c:val>
            <c:numRef>
              <c:f>'16.10.3'!$G$7:$G$8</c:f>
              <c:numCache>
                <c:formatCode>0.00</c:formatCode>
                <c:ptCount val="2"/>
                <c:pt idx="0">
                  <c:v>96.945833333333326</c:v>
                </c:pt>
                <c:pt idx="1">
                  <c:v>100.14408333333336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082112"/>
        <c:axId val="515077016"/>
      </c:barChart>
      <c:catAx>
        <c:axId val="51508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5077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507701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50821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12476370510523"/>
          <c:y val="0.2752941176470588"/>
          <c:w val="0.10113421550094517"/>
          <c:h val="5.88235294117647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población activa, ocupada y parada de la Industria de la Alimentación (miles de personas)</a:t>
            </a:r>
          </a:p>
        </c:rich>
      </c:tx>
      <c:layout>
        <c:manualLayout>
          <c:xMode val="edge"/>
          <c:yMode val="edge"/>
          <c:x val="0.12521451310445789"/>
          <c:y val="3.080568720379147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0909167048442208E-2"/>
          <c:y val="0.24881516587677818"/>
          <c:w val="0.87993212633680762"/>
          <c:h val="0.55924170616113977"/>
        </c:manualLayout>
      </c:layout>
      <c:lineChart>
        <c:grouping val="standard"/>
        <c:varyColors val="0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 (1)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 (P)</c:v>
                </c:pt>
              </c:strCache>
            </c:strRef>
          </c:cat>
          <c:val>
            <c:numRef>
              <c:f>'16.14'!$B$7:$B$21</c:f>
              <c:numCache>
                <c:formatCode>#,##0.0__;\–#,##0.0__;0.0__;@__</c:formatCode>
                <c:ptCount val="15"/>
                <c:pt idx="0">
                  <c:v>504</c:v>
                </c:pt>
                <c:pt idx="1">
                  <c:v>508.05</c:v>
                </c:pt>
                <c:pt idx="2">
                  <c:v>520.85</c:v>
                </c:pt>
                <c:pt idx="3">
                  <c:v>527.375</c:v>
                </c:pt>
                <c:pt idx="4">
                  <c:v>529</c:v>
                </c:pt>
                <c:pt idx="5">
                  <c:v>548.65</c:v>
                </c:pt>
                <c:pt idx="6">
                  <c:v>467.6</c:v>
                </c:pt>
                <c:pt idx="7">
                  <c:v>438.42500000000001</c:v>
                </c:pt>
                <c:pt idx="8">
                  <c:v>439.6</c:v>
                </c:pt>
                <c:pt idx="9">
                  <c:v>445.72500000000002</c:v>
                </c:pt>
                <c:pt idx="10">
                  <c:v>454.1</c:v>
                </c:pt>
                <c:pt idx="11">
                  <c:v>468.5</c:v>
                </c:pt>
                <c:pt idx="12">
                  <c:v>454.1</c:v>
                </c:pt>
                <c:pt idx="13">
                  <c:v>468.92500000000001</c:v>
                </c:pt>
                <c:pt idx="14">
                  <c:v>494.27499999999998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'16.14'!$C$6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 (1)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 (P)</c:v>
                </c:pt>
              </c:strCache>
            </c:strRef>
          </c:cat>
          <c:val>
            <c:numRef>
              <c:f>'16.14'!$C$7:$C$21</c:f>
              <c:numCache>
                <c:formatCode>#,##0.0__;\–#,##0.0__;0.0__;@__</c:formatCode>
                <c:ptCount val="15"/>
                <c:pt idx="0">
                  <c:v>451.5</c:v>
                </c:pt>
                <c:pt idx="1">
                  <c:v>455.9</c:v>
                </c:pt>
                <c:pt idx="2">
                  <c:v>490.7</c:v>
                </c:pt>
                <c:pt idx="3">
                  <c:v>496.9</c:v>
                </c:pt>
                <c:pt idx="4">
                  <c:v>495.6</c:v>
                </c:pt>
                <c:pt idx="5">
                  <c:v>509</c:v>
                </c:pt>
                <c:pt idx="6">
                  <c:v>415.6</c:v>
                </c:pt>
                <c:pt idx="7">
                  <c:v>392.27499999999998</c:v>
                </c:pt>
                <c:pt idx="8">
                  <c:v>393.1</c:v>
                </c:pt>
                <c:pt idx="9">
                  <c:v>388.92500000000001</c:v>
                </c:pt>
                <c:pt idx="10">
                  <c:v>393.3</c:v>
                </c:pt>
                <c:pt idx="11">
                  <c:v>420.7</c:v>
                </c:pt>
                <c:pt idx="12">
                  <c:v>414</c:v>
                </c:pt>
                <c:pt idx="13">
                  <c:v>423.67500000000001</c:v>
                </c:pt>
                <c:pt idx="14">
                  <c:v>448.02499999999998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'16.14'!$D$6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 (1)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 (P)</c:v>
                </c:pt>
              </c:strCache>
            </c:strRef>
          </c:cat>
          <c:val>
            <c:numRef>
              <c:f>'16.14'!$D$7:$D$21</c:f>
              <c:numCache>
                <c:formatCode>#,##0.0__;\–#,##0.0__;0.0__;@__</c:formatCode>
                <c:ptCount val="15"/>
                <c:pt idx="0">
                  <c:v>54</c:v>
                </c:pt>
                <c:pt idx="1">
                  <c:v>52.174999999999997</c:v>
                </c:pt>
                <c:pt idx="2">
                  <c:v>30.15</c:v>
                </c:pt>
                <c:pt idx="3">
                  <c:v>30.475000000000001</c:v>
                </c:pt>
                <c:pt idx="4">
                  <c:v>33.4</c:v>
                </c:pt>
                <c:pt idx="5">
                  <c:v>39.700000000000003</c:v>
                </c:pt>
                <c:pt idx="6">
                  <c:v>52</c:v>
                </c:pt>
                <c:pt idx="7">
                  <c:v>46.2</c:v>
                </c:pt>
                <c:pt idx="8">
                  <c:v>46.5</c:v>
                </c:pt>
                <c:pt idx="9">
                  <c:v>56.800000000000011</c:v>
                </c:pt>
                <c:pt idx="10">
                  <c:v>60.800000000000011</c:v>
                </c:pt>
                <c:pt idx="11">
                  <c:v>47.800000000000011</c:v>
                </c:pt>
                <c:pt idx="12">
                  <c:v>40.100000000000023</c:v>
                </c:pt>
                <c:pt idx="13">
                  <c:v>45.25</c:v>
                </c:pt>
                <c:pt idx="14">
                  <c:v>46.25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5079760"/>
        <c:axId val="515075448"/>
      </c:lineChart>
      <c:catAx>
        <c:axId val="51507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5075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50754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50797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87330305372882"/>
          <c:y val="0.18483412322274881"/>
          <c:w val="0.46312217175621556"/>
          <c:h val="5.92417061611374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 horizontalDpi="300" verticalDpi="30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GRAFICO: Valor de los alimentos comprados según destino de la compra (millones de euros)</a:t>
            </a:r>
          </a:p>
        </c:rich>
      </c:tx>
      <c:layout>
        <c:manualLayout>
          <c:xMode val="edge"/>
          <c:yMode val="edge"/>
          <c:x val="9.6625839234027608E-2"/>
          <c:y val="3.139013452914798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036819579194192"/>
          <c:y val="0.21300448430493377"/>
          <c:w val="0.76533799647268963"/>
          <c:h val="0.61434977578475369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Hogares</c:v>
              </c:pt>
              <c:pt idx="1">
                <c:v>0</c:v>
              </c:pt>
            </c:strLit>
          </c:cat>
          <c:val>
            <c:numLit>
              <c:formatCode>General</c:formatCode>
              <c:ptCount val="1"/>
              <c:pt idx="0">
                <c:v>67095.510283886004</c:v>
              </c:pt>
            </c:numLit>
          </c:val>
        </c:ser>
        <c:ser>
          <c:idx val="1"/>
          <c:order val="1"/>
          <c:tx>
            <c:v>2017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Hogares</c:v>
              </c:pt>
              <c:pt idx="1">
                <c:v>0</c:v>
              </c:pt>
            </c:strLit>
          </c:cat>
          <c:val>
            <c:numLit>
              <c:formatCode>General</c:formatCode>
              <c:ptCount val="1"/>
              <c:pt idx="0">
                <c:v>67490.778142608004</c:v>
              </c:pt>
            </c:numLit>
          </c:val>
        </c:ser>
        <c:dLbls>
          <c:showLegendKey val="1"/>
          <c:showVal val="1"/>
          <c:showCatName val="0"/>
          <c:showSerName val="0"/>
          <c:showPercent val="0"/>
          <c:showBubbleSize val="0"/>
        </c:dLbls>
        <c:gapWidth val="150"/>
        <c:axId val="515076232"/>
        <c:axId val="515080544"/>
      </c:barChart>
      <c:catAx>
        <c:axId val="515076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5080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5080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5076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319034370682247"/>
          <c:y val="0.92825112107623031"/>
          <c:w val="0.67484713115828798"/>
          <c:h val="5.38116591928251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Cantidad comprada total por persona según producto. Año 2017</a:t>
            </a:r>
          </a:p>
        </c:rich>
      </c:tx>
      <c:layout>
        <c:manualLayout>
          <c:xMode val="edge"/>
          <c:yMode val="edge"/>
          <c:x val="0.25355281294063592"/>
          <c:y val="1.791493676926748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1.9253896079891423E-2"/>
          <c:y val="6.0253161536626104E-2"/>
          <c:w val="0.96269667886098165"/>
          <c:h val="0.58980301274623359"/>
        </c:manualLayout>
      </c:layout>
      <c:barChart>
        <c:barDir val="bar"/>
        <c:grouping val="clustered"/>
        <c:varyColors val="0"/>
        <c:ser>
          <c:idx val="0"/>
          <c:order val="0"/>
          <c:tx>
            <c:v>Total Huevos (Kgs.)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8.3922550000000005</c:v>
              </c:pt>
            </c:numLit>
          </c:val>
        </c:ser>
        <c:ser>
          <c:idx val="1"/>
          <c:order val="1"/>
          <c:tx>
            <c:v>Total Carne 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47.595612000000003</c:v>
              </c:pt>
            </c:numLit>
          </c:val>
        </c:ser>
        <c:ser>
          <c:idx val="2"/>
          <c:order val="2"/>
          <c:tx>
            <c:v>Total Pesca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23.732852999999999</c:v>
              </c:pt>
            </c:numLit>
          </c:val>
        </c:ser>
        <c:ser>
          <c:idx val="3"/>
          <c:order val="3"/>
          <c:tx>
            <c:v>Total Leche líquida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69.899506000000002</c:v>
              </c:pt>
            </c:numLit>
          </c:val>
        </c:ser>
        <c:ser>
          <c:idx val="4"/>
          <c:order val="4"/>
          <c:tx>
            <c:v>Total Otras leches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0.61967000000000005</c:v>
              </c:pt>
            </c:numLit>
          </c:val>
        </c:ser>
        <c:ser>
          <c:idx val="5"/>
          <c:order val="5"/>
          <c:tx>
            <c:v>Derivados lácteos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35.245055000000001</c:v>
              </c:pt>
            </c:numLit>
          </c:val>
        </c:ser>
        <c:ser>
          <c:idx val="6"/>
          <c:order val="6"/>
          <c:tx>
            <c:v>Pan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32.535305999999999</c:v>
              </c:pt>
            </c:numLit>
          </c:val>
        </c:ser>
        <c:ser>
          <c:idx val="7"/>
          <c:order val="7"/>
          <c:tx>
            <c:v>Bollería/pastelería/galletas/cereales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13.448136</c:v>
              </c:pt>
            </c:numLit>
          </c:val>
        </c:ser>
        <c:ser>
          <c:idx val="8"/>
          <c:order val="8"/>
          <c:tx>
            <c:v>Chocolates/Cacaos/Suc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3.5608499999999998</c:v>
              </c:pt>
            </c:numLit>
          </c:val>
        </c:ser>
        <c:ser>
          <c:idx val="9"/>
          <c:order val="9"/>
          <c:tx>
            <c:v>Cafes e infusiones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1.698685</c:v>
              </c:pt>
            </c:numLit>
          </c:val>
        </c:ser>
        <c:ser>
          <c:idx val="10"/>
          <c:order val="10"/>
          <c:tx>
            <c:v>Arroz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3.8098610000000002</c:v>
              </c:pt>
            </c:numLit>
          </c:val>
        </c:ser>
        <c:ser>
          <c:idx val="11"/>
          <c:order val="11"/>
          <c:tx>
            <c:v>Total Pastas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4.0857910000000004</c:v>
              </c:pt>
            </c:numLit>
          </c:val>
        </c:ser>
        <c:ser>
          <c:idx val="12"/>
          <c:order val="12"/>
          <c:tx>
            <c:v>Azucar</c:v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3.4646539999999999</c:v>
              </c:pt>
            </c:numLit>
          </c:val>
        </c:ser>
        <c:ser>
          <c:idx val="13"/>
          <c:order val="13"/>
          <c:tx>
            <c:v>Legumbres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3.1274700000000002</c:v>
              </c:pt>
            </c:numLit>
          </c:val>
        </c:ser>
        <c:ser>
          <c:idx val="14"/>
          <c:order val="14"/>
          <c:tx>
            <c:v>Total Aceite</c:v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11.726049</c:v>
              </c:pt>
            </c:numLit>
          </c:val>
        </c:ser>
        <c:ser>
          <c:idx val="15"/>
          <c:order val="15"/>
          <c:tx>
            <c:v>Total Aceite Oliva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7.4953469999999998</c:v>
              </c:pt>
            </c:numLit>
          </c:val>
        </c:ser>
        <c:ser>
          <c:idx val="16"/>
          <c:order val="16"/>
          <c:tx>
            <c:v>Aceite De Girasol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3.7384019999999998</c:v>
              </c:pt>
            </c:numLit>
          </c:val>
        </c:ser>
        <c:ser>
          <c:idx val="17"/>
          <c:order val="17"/>
          <c:tx>
            <c:v>Margarina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7547184806906902E-2"/>
                  <c:y val="-2.76319717406178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0.63623300000000005</c:v>
              </c:pt>
            </c:numLit>
          </c:val>
        </c:ser>
        <c:ser>
          <c:idx val="18"/>
          <c:order val="18"/>
          <c:tx>
            <c:v>Patatas frescas</c:v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21.200029000000001</c:v>
              </c:pt>
            </c:numLit>
          </c:val>
        </c:ser>
        <c:ser>
          <c:idx val="19"/>
          <c:order val="19"/>
          <c:tx>
            <c:v>Patatas congeladas</c:v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0.89734499999999995</c:v>
              </c:pt>
            </c:numLit>
          </c:val>
        </c:ser>
        <c:ser>
          <c:idx val="20"/>
          <c:order val="20"/>
          <c:tx>
            <c:v>Patatas procesadas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2375127027984925E-2"/>
                  <c:y val="2.639207136635295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1.2971509999999999</c:v>
              </c:pt>
            </c:numLit>
          </c:val>
        </c:ser>
        <c:ser>
          <c:idx val="21"/>
          <c:order val="21"/>
          <c:tx>
            <c:v>Total Hortalizas Frescas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55.429408000000002</c:v>
              </c:pt>
            </c:numLit>
          </c:val>
        </c:ser>
        <c:ser>
          <c:idx val="22"/>
          <c:order val="22"/>
          <c:tx>
            <c:v>Total Frutas frescas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92.454751999999999</c:v>
              </c:pt>
            </c:numLit>
          </c:val>
        </c:ser>
        <c:ser>
          <c:idx val="23"/>
          <c:order val="23"/>
          <c:tx>
            <c:v>Aceitunas</c:v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2.525944</c:v>
              </c:pt>
            </c:numLit>
          </c:val>
        </c:ser>
        <c:ser>
          <c:idx val="24"/>
          <c:order val="24"/>
          <c:tx>
            <c:v>Frutos secos</c:v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163224102960668E-2"/>
                  <c:y val="3.66258692388339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2.9880309999999999</c:v>
              </c:pt>
            </c:numLit>
          </c:val>
        </c:ser>
        <c:ser>
          <c:idx val="25"/>
          <c:order val="25"/>
          <c:tx>
            <c:v>Total Frutas&amp;Hortalizas Transformadas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12.979618</c:v>
              </c:pt>
            </c:numLit>
          </c:val>
        </c:ser>
        <c:ser>
          <c:idx val="26"/>
          <c:order val="26"/>
          <c:tx>
            <c:v>Platos preparados</c:v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13.818346999999999</c:v>
              </c:pt>
            </c:numLit>
          </c:val>
        </c:ser>
        <c:ser>
          <c:idx val="27"/>
          <c:order val="27"/>
          <c:tx>
            <c:v>Salsas</c:v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2.6016889999999999</c:v>
              </c:pt>
            </c:numLit>
          </c:val>
        </c:ser>
        <c:ser>
          <c:idx val="28"/>
          <c:order val="28"/>
          <c:tx>
            <c:v>Vinos Tranquilos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3.021496</c:v>
              </c:pt>
            </c:numLit>
          </c:val>
        </c:ser>
        <c:ser>
          <c:idx val="29"/>
          <c:order val="29"/>
          <c:tx>
            <c:v>Espum(Inc Cava)+Gas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0.57580600000000004</c:v>
              </c:pt>
            </c:numLit>
          </c:val>
        </c:ser>
        <c:ser>
          <c:idx val="30"/>
          <c:order val="30"/>
          <c:tx>
            <c:v>Vinos con IGP</c:v>
          </c:tx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0.307838</c:v>
              </c:pt>
            </c:numLit>
          </c:val>
        </c:ser>
        <c:ser>
          <c:idx val="31"/>
          <c:order val="31"/>
          <c:tx>
            <c:v>Vinos sin DOP/IGP</c:v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3.7614480000000001</c:v>
              </c:pt>
            </c:numLit>
          </c:val>
        </c:ser>
        <c:ser>
          <c:idx val="32"/>
          <c:order val="32"/>
          <c:tx>
            <c:v>Cervezas</c:v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18.503890999999999</c:v>
              </c:pt>
            </c:numLit>
          </c:val>
        </c:ser>
        <c:ser>
          <c:idx val="33"/>
          <c:order val="33"/>
          <c:tx>
            <c:v>Total Bebidas Espirituosas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0.74153999999999998</c:v>
              </c:pt>
            </c:numLit>
          </c:val>
        </c:ser>
        <c:ser>
          <c:idx val="34"/>
          <c:order val="34"/>
          <c:tx>
            <c:v>Total Zumos y Néctar</c:v>
          </c:tx>
          <c:spPr>
            <a:solidFill>
              <a:srgbClr val="00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9.2020309999999998</c:v>
              </c:pt>
            </c:numLit>
          </c:val>
        </c:ser>
        <c:ser>
          <c:idx val="35"/>
          <c:order val="35"/>
          <c:tx>
            <c:v>Agua de Bebida Envas.</c:v>
          </c:tx>
          <c:spPr>
            <a:solidFill>
              <a:srgbClr val="33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61.373218999999999</c:v>
              </c:pt>
            </c:numLit>
          </c:val>
        </c:ser>
        <c:ser>
          <c:idx val="36"/>
          <c:order val="36"/>
          <c:tx>
            <c:v>Gaseosas y bebidas refrescantes</c:v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41.529457999999998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15078192"/>
        <c:axId val="515078976"/>
      </c:barChart>
      <c:catAx>
        <c:axId val="5150781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515078976"/>
        <c:crosses val="autoZero"/>
        <c:auto val="1"/>
        <c:lblAlgn val="ctr"/>
        <c:lblOffset val="100"/>
        <c:noMultiLvlLbl val="0"/>
      </c:catAx>
      <c:valAx>
        <c:axId val="51507897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50781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9.8676409583251593E-2"/>
          <c:y val="0.67323290845886463"/>
          <c:w val="0.80144498515176366"/>
          <c:h val="0.3174971031286228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Medio Ambiente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('16.2.2'!#REF!,'16.2.2'!#REF!,'16.2.2'!#REF!,'16.2.2'!#REF!)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Medio Ambiente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Medio Ambiente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Forestal 
según subsector de actividad. Año 2017</a:t>
            </a:r>
          </a:p>
        </c:rich>
      </c:tx>
      <c:layout>
        <c:manualLayout>
          <c:xMode val="edge"/>
          <c:yMode val="edge"/>
          <c:x val="0.30682258442553911"/>
          <c:y val="5.410181428650581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785458120917764E-2"/>
          <c:y val="0.2561944924984455"/>
          <c:w val="0.63677874105463361"/>
          <c:h val="0.53088768907795458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3"/>
          <c:dPt>
            <c:idx val="0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4232978758399805E-3"/>
                  <c:y val="-0.1147417088892036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846876859724101E-2"/>
                  <c:y val="7.66558519512660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8861273180199228E-2"/>
                  <c:y val="-0.2544542057340582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21118745004308698"/>
                  <c:y val="0.2966510642324223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19292258949881988"/>
                  <c:y val="0.3444980100763612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7.420099596108462E-2"/>
                  <c:y val="0.3421056627841643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16. Industria de madera y corcho, excepto  muebles; cestería y espartería (1)</c:v>
              </c:pt>
              <c:pt idx="1">
                <c:v>17. Industria del papel   (2)</c:v>
              </c:pt>
              <c:pt idx="2">
                <c:v>31. Fabricación de muebles </c:v>
              </c:pt>
            </c:strLit>
          </c:cat>
          <c:val>
            <c:numLit>
              <c:formatCode>General</c:formatCode>
              <c:ptCount val="3"/>
              <c:pt idx="0">
                <c:v>41.773241515002454</c:v>
              </c:pt>
              <c:pt idx="1">
                <c:v>7.1323167732415147</c:v>
              </c:pt>
              <c:pt idx="2">
                <c:v>51.094441711756019</c:v>
              </c:pt>
            </c:numLit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946110989829259"/>
          <c:y val="0.63428047256407782"/>
          <c:w val="0.26378568801193814"/>
          <c:h val="0.283819667185858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Forestal según subsector de actividad. Año 2017</a:t>
            </a:r>
          </a:p>
        </c:rich>
      </c:tx>
      <c:layout>
        <c:manualLayout>
          <c:xMode val="edge"/>
          <c:yMode val="edge"/>
          <c:x val="0.13820224719101204"/>
          <c:y val="4.439252336448634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1797752808988991E-2"/>
          <c:y val="0.23704697340640002"/>
          <c:w val="0.6447338288321437"/>
          <c:h val="0.53631755923557689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5"/>
          <c:dPt>
            <c:idx val="0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4285201265729814E-2"/>
                  <c:y val="-0.1500408438250040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575862830230333E-2"/>
                  <c:y val="5.636905012541883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9206308644744067E-3"/>
                  <c:y val="-1.217189031319264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20786516853932682"/>
                  <c:y val="0.2897196261682242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18988764044943901"/>
                  <c:y val="0.3364485981308447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7.3033707865168537E-2"/>
                  <c:y val="0.3341121495327116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16. Industria de madera y corcho, excepto  muebles; cestería y espartería (1)</c:v>
              </c:pt>
              <c:pt idx="1">
                <c:v>17. Industria del papel   (2)</c:v>
              </c:pt>
              <c:pt idx="2">
                <c:v>31. Fabricación de muebles </c:v>
              </c:pt>
            </c:strLit>
          </c:cat>
          <c:val>
            <c:numLit>
              <c:formatCode>General</c:formatCode>
              <c:ptCount val="3"/>
              <c:pt idx="0">
                <c:v>41.613373723774259</c:v>
              </c:pt>
              <c:pt idx="1">
                <c:v>7.7602004562623881</c:v>
              </c:pt>
              <c:pt idx="2">
                <c:v>50.626425819963352</c:v>
              </c:pt>
            </c:numLit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402190006623"/>
          <c:y val="0.66483833905788814"/>
          <c:w val="0.26711122231216428"/>
          <c:h val="0.252336448598129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Medio Ambiente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('16.2.2'!#REF!,'16.2.2'!#REF!,'16.2.2'!#REF!,'16.2.2'!#REF!)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10" Type="http://schemas.openxmlformats.org/officeDocument/2006/relationships/chart" Target="../charts/chart12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77259</xdr:colOff>
      <xdr:row>20</xdr:row>
      <xdr:rowOff>87842</xdr:rowOff>
    </xdr:from>
    <xdr:to>
      <xdr:col>7</xdr:col>
      <xdr:colOff>39159</xdr:colOff>
      <xdr:row>47</xdr:row>
      <xdr:rowOff>21167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48</xdr:row>
      <xdr:rowOff>66675</xdr:rowOff>
    </xdr:from>
    <xdr:to>
      <xdr:col>7</xdr:col>
      <xdr:colOff>66675</xdr:colOff>
      <xdr:row>75</xdr:row>
      <xdr:rowOff>76200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31</xdr:row>
      <xdr:rowOff>28575</xdr:rowOff>
    </xdr:from>
    <xdr:to>
      <xdr:col>7</xdr:col>
      <xdr:colOff>228600</xdr:colOff>
      <xdr:row>57</xdr:row>
      <xdr:rowOff>123825</xdr:rowOff>
    </xdr:to>
    <xdr:graphicFrame macro="">
      <xdr:nvGraphicFramePr>
        <xdr:cNvPr id="204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58</xdr:row>
      <xdr:rowOff>152400</xdr:rowOff>
    </xdr:from>
    <xdr:to>
      <xdr:col>7</xdr:col>
      <xdr:colOff>152400</xdr:colOff>
      <xdr:row>85</xdr:row>
      <xdr:rowOff>66675</xdr:rowOff>
    </xdr:to>
    <xdr:graphicFrame macro="">
      <xdr:nvGraphicFramePr>
        <xdr:cNvPr id="2048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11</xdr:row>
      <xdr:rowOff>114300</xdr:rowOff>
    </xdr:from>
    <xdr:to>
      <xdr:col>7</xdr:col>
      <xdr:colOff>66675</xdr:colOff>
      <xdr:row>37</xdr:row>
      <xdr:rowOff>104775</xdr:rowOff>
    </xdr:to>
    <xdr:graphicFrame macro="">
      <xdr:nvGraphicFramePr>
        <xdr:cNvPr id="215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11</xdr:row>
      <xdr:rowOff>38100</xdr:rowOff>
    </xdr:from>
    <xdr:to>
      <xdr:col>7</xdr:col>
      <xdr:colOff>139701</xdr:colOff>
      <xdr:row>36</xdr:row>
      <xdr:rowOff>38100</xdr:rowOff>
    </xdr:to>
    <xdr:graphicFrame macro="">
      <xdr:nvGraphicFramePr>
        <xdr:cNvPr id="225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27</xdr:row>
      <xdr:rowOff>123825</xdr:rowOff>
    </xdr:from>
    <xdr:to>
      <xdr:col>5</xdr:col>
      <xdr:colOff>76200</xdr:colOff>
      <xdr:row>52</xdr:row>
      <xdr:rowOff>95250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98425</xdr:colOff>
      <xdr:row>51</xdr:row>
      <xdr:rowOff>28575</xdr:rowOff>
    </xdr:from>
    <xdr:to>
      <xdr:col>4</xdr:col>
      <xdr:colOff>558800</xdr:colOff>
      <xdr:row>77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0</xdr:rowOff>
    </xdr:from>
    <xdr:to>
      <xdr:col>6</xdr:col>
      <xdr:colOff>476250</xdr:colOff>
      <xdr:row>101</xdr:row>
      <xdr:rowOff>127000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49</xdr:row>
      <xdr:rowOff>0</xdr:rowOff>
    </xdr:from>
    <xdr:to>
      <xdr:col>5</xdr:col>
      <xdr:colOff>0</xdr:colOff>
      <xdr:row>49</xdr:row>
      <xdr:rowOff>0</xdr:rowOff>
    </xdr:to>
    <xdr:graphicFrame macro="">
      <xdr:nvGraphicFramePr>
        <xdr:cNvPr id="20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1028700</xdr:colOff>
      <xdr:row>49</xdr:row>
      <xdr:rowOff>0</xdr:rowOff>
    </xdr:from>
    <xdr:to>
      <xdr:col>5</xdr:col>
      <xdr:colOff>19050</xdr:colOff>
      <xdr:row>49</xdr:row>
      <xdr:rowOff>0</xdr:rowOff>
    </xdr:to>
    <xdr:graphicFrame macro="">
      <xdr:nvGraphicFramePr>
        <xdr:cNvPr id="20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1019175</xdr:colOff>
      <xdr:row>49</xdr:row>
      <xdr:rowOff>0</xdr:rowOff>
    </xdr:from>
    <xdr:to>
      <xdr:col>5</xdr:col>
      <xdr:colOff>0</xdr:colOff>
      <xdr:row>49</xdr:row>
      <xdr:rowOff>0</xdr:rowOff>
    </xdr:to>
    <xdr:graphicFrame macro="">
      <xdr:nvGraphicFramePr>
        <xdr:cNvPr id="205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1028700</xdr:colOff>
      <xdr:row>49</xdr:row>
      <xdr:rowOff>0</xdr:rowOff>
    </xdr:from>
    <xdr:to>
      <xdr:col>5</xdr:col>
      <xdr:colOff>19050</xdr:colOff>
      <xdr:row>49</xdr:row>
      <xdr:rowOff>0</xdr:rowOff>
    </xdr:to>
    <xdr:graphicFrame macro="">
      <xdr:nvGraphicFramePr>
        <xdr:cNvPr id="205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381000</xdr:colOff>
      <xdr:row>24</xdr:row>
      <xdr:rowOff>66675</xdr:rowOff>
    </xdr:from>
    <xdr:to>
      <xdr:col>7</xdr:col>
      <xdr:colOff>142875</xdr:colOff>
      <xdr:row>49</xdr:row>
      <xdr:rowOff>0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295275</xdr:colOff>
      <xdr:row>49</xdr:row>
      <xdr:rowOff>292100</xdr:rowOff>
    </xdr:from>
    <xdr:to>
      <xdr:col>7</xdr:col>
      <xdr:colOff>190500</xdr:colOff>
      <xdr:row>75</xdr:row>
      <xdr:rowOff>15875</xdr:rowOff>
    </xdr:to>
    <xdr:graphicFrame macro="">
      <xdr:nvGraphicFramePr>
        <xdr:cNvPr id="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1019175</xdr:colOff>
      <xdr:row>50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1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1028700</xdr:colOff>
      <xdr:row>50</xdr:row>
      <xdr:rowOff>0</xdr:rowOff>
    </xdr:from>
    <xdr:to>
      <xdr:col>5</xdr:col>
      <xdr:colOff>19050</xdr:colOff>
      <xdr:row>50</xdr:row>
      <xdr:rowOff>0</xdr:rowOff>
    </xdr:to>
    <xdr:graphicFrame macro="">
      <xdr:nvGraphicFramePr>
        <xdr:cNvPr id="1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1019175</xdr:colOff>
      <xdr:row>50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1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1028700</xdr:colOff>
      <xdr:row>50</xdr:row>
      <xdr:rowOff>0</xdr:rowOff>
    </xdr:from>
    <xdr:to>
      <xdr:col>5</xdr:col>
      <xdr:colOff>19050</xdr:colOff>
      <xdr:row>50</xdr:row>
      <xdr:rowOff>0</xdr:rowOff>
    </xdr:to>
    <xdr:graphicFrame macro="">
      <xdr:nvGraphicFramePr>
        <xdr:cNvPr id="1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981075</xdr:colOff>
      <xdr:row>4</xdr:row>
      <xdr:rowOff>0</xdr:rowOff>
    </xdr:from>
    <xdr:to>
      <xdr:col>4</xdr:col>
      <xdr:colOff>1076325</xdr:colOff>
      <xdr:row>4</xdr:row>
      <xdr:rowOff>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1000125</xdr:colOff>
      <xdr:row>4</xdr:row>
      <xdr:rowOff>0</xdr:rowOff>
    </xdr:from>
    <xdr:to>
      <xdr:col>4</xdr:col>
      <xdr:colOff>1104900</xdr:colOff>
      <xdr:row>4</xdr:row>
      <xdr:rowOff>0</xdr:rowOff>
    </xdr:to>
    <xdr:graphicFrame macro="">
      <xdr:nvGraphicFramePr>
        <xdr:cNvPr id="143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981075</xdr:colOff>
      <xdr:row>4</xdr:row>
      <xdr:rowOff>0</xdr:rowOff>
    </xdr:from>
    <xdr:to>
      <xdr:col>4</xdr:col>
      <xdr:colOff>1076325</xdr:colOff>
      <xdr:row>4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1000125</xdr:colOff>
      <xdr:row>4</xdr:row>
      <xdr:rowOff>0</xdr:rowOff>
    </xdr:from>
    <xdr:to>
      <xdr:col>4</xdr:col>
      <xdr:colOff>1104900</xdr:colOff>
      <xdr:row>4</xdr:row>
      <xdr:rowOff>0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428625</xdr:colOff>
      <xdr:row>23</xdr:row>
      <xdr:rowOff>104775</xdr:rowOff>
    </xdr:from>
    <xdr:to>
      <xdr:col>5</xdr:col>
      <xdr:colOff>1038225</xdr:colOff>
      <xdr:row>48</xdr:row>
      <xdr:rowOff>0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457200</xdr:colOff>
      <xdr:row>49</xdr:row>
      <xdr:rowOff>28575</xdr:rowOff>
    </xdr:from>
    <xdr:to>
      <xdr:col>5</xdr:col>
      <xdr:colOff>1057275</xdr:colOff>
      <xdr:row>73</xdr:row>
      <xdr:rowOff>104775</xdr:rowOff>
    </xdr:to>
    <xdr:graphicFrame macro="">
      <xdr:nvGraphicFramePr>
        <xdr:cNvPr id="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21</xdr:row>
      <xdr:rowOff>66675</xdr:rowOff>
    </xdr:from>
    <xdr:to>
      <xdr:col>7</xdr:col>
      <xdr:colOff>304800</xdr:colOff>
      <xdr:row>48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49</xdr:row>
      <xdr:rowOff>104775</xdr:rowOff>
    </xdr:from>
    <xdr:to>
      <xdr:col>7</xdr:col>
      <xdr:colOff>323850</xdr:colOff>
      <xdr:row>76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16</xdr:row>
      <xdr:rowOff>152400</xdr:rowOff>
    </xdr:from>
    <xdr:to>
      <xdr:col>6</xdr:col>
      <xdr:colOff>790575</xdr:colOff>
      <xdr:row>42</xdr:row>
      <xdr:rowOff>28575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43</xdr:row>
      <xdr:rowOff>28575</xdr:rowOff>
    </xdr:from>
    <xdr:to>
      <xdr:col>6</xdr:col>
      <xdr:colOff>809625</xdr:colOff>
      <xdr:row>68</xdr:row>
      <xdr:rowOff>38100</xdr:rowOff>
    </xdr:to>
    <xdr:graphicFrame macro="">
      <xdr:nvGraphicFramePr>
        <xdr:cNvPr id="1638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24</xdr:row>
      <xdr:rowOff>47625</xdr:rowOff>
    </xdr:from>
    <xdr:to>
      <xdr:col>6</xdr:col>
      <xdr:colOff>428625</xdr:colOff>
      <xdr:row>49</xdr:row>
      <xdr:rowOff>123825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504825</xdr:colOff>
      <xdr:row>51</xdr:row>
      <xdr:rowOff>0</xdr:rowOff>
    </xdr:from>
    <xdr:to>
      <xdr:col>6</xdr:col>
      <xdr:colOff>447675</xdr:colOff>
      <xdr:row>76</xdr:row>
      <xdr:rowOff>9525</xdr:rowOff>
    </xdr:to>
    <xdr:graphicFrame macro="">
      <xdr:nvGraphicFramePr>
        <xdr:cNvPr id="174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53</xdr:row>
      <xdr:rowOff>9525</xdr:rowOff>
    </xdr:from>
    <xdr:to>
      <xdr:col>7</xdr:col>
      <xdr:colOff>152400</xdr:colOff>
      <xdr:row>77</xdr:row>
      <xdr:rowOff>85725</xdr:rowOff>
    </xdr:to>
    <xdr:graphicFrame macro="">
      <xdr:nvGraphicFramePr>
        <xdr:cNvPr id="184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24</xdr:row>
      <xdr:rowOff>142875</xdr:rowOff>
    </xdr:from>
    <xdr:to>
      <xdr:col>7</xdr:col>
      <xdr:colOff>190500</xdr:colOff>
      <xdr:row>52</xdr:row>
      <xdr:rowOff>9525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53</xdr:row>
      <xdr:rowOff>9525</xdr:rowOff>
    </xdr:from>
    <xdr:to>
      <xdr:col>7</xdr:col>
      <xdr:colOff>152400</xdr:colOff>
      <xdr:row>77</xdr:row>
      <xdr:rowOff>85725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13</xdr:row>
      <xdr:rowOff>15875</xdr:rowOff>
    </xdr:from>
    <xdr:to>
      <xdr:col>6</xdr:col>
      <xdr:colOff>914400</xdr:colOff>
      <xdr:row>39</xdr:row>
      <xdr:rowOff>142875</xdr:rowOff>
    </xdr:to>
    <xdr:graphicFrame macro="">
      <xdr:nvGraphicFramePr>
        <xdr:cNvPr id="194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10</xdr:row>
      <xdr:rowOff>152400</xdr:rowOff>
    </xdr:from>
    <xdr:to>
      <xdr:col>7</xdr:col>
      <xdr:colOff>241300</xdr:colOff>
      <xdr:row>34</xdr:row>
      <xdr:rowOff>152399</xdr:rowOff>
    </xdr:to>
    <xdr:graphicFrame macro="">
      <xdr:nvGraphicFramePr>
        <xdr:cNvPr id="23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ine.es/metodologia/t37/metodologia_eee2016.pdf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ine.es/metodologia/t37/metodologia_eee2016.pdf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ine.es/metodologia/t37/metodologia_eee2016.pdf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ine.es/metodologia/t37/metodologia_eee2016.pdf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ine.es/metodologia/t37/metodologia_eee2016.pdf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I30"/>
  <sheetViews>
    <sheetView showGridLines="0" view="pageBreakPreview" zoomScale="75" zoomScaleNormal="75" zoomScaleSheetLayoutView="75" workbookViewId="0">
      <selection activeCell="D21" sqref="D21"/>
    </sheetView>
  </sheetViews>
  <sheetFormatPr baseColWidth="10" defaultColWidth="8.42578125" defaultRowHeight="12.75"/>
  <cols>
    <col min="1" max="1" width="36.85546875" style="9" customWidth="1"/>
    <col min="2" max="5" width="17.85546875" style="12" customWidth="1"/>
    <col min="6" max="9" width="9.28515625" style="14" customWidth="1"/>
    <col min="10" max="16384" width="8.42578125" style="9"/>
  </cols>
  <sheetData>
    <row r="1" spans="1:9" s="21" customFormat="1" ht="18">
      <c r="A1" s="475" t="s">
        <v>88</v>
      </c>
      <c r="B1" s="475"/>
      <c r="C1" s="475"/>
      <c r="D1" s="475"/>
      <c r="E1" s="475"/>
      <c r="F1" s="41"/>
      <c r="G1" s="42"/>
      <c r="H1" s="42"/>
      <c r="I1" s="42"/>
    </row>
    <row r="2" spans="1:9" ht="12.75" customHeight="1">
      <c r="A2" s="19"/>
      <c r="B2" s="6"/>
      <c r="C2" s="6"/>
      <c r="D2" s="6"/>
      <c r="E2" s="6"/>
      <c r="F2" s="41"/>
    </row>
    <row r="3" spans="1:9" ht="15" customHeight="1">
      <c r="A3" s="487" t="s">
        <v>360</v>
      </c>
      <c r="B3" s="487"/>
      <c r="C3" s="487"/>
      <c r="D3" s="487"/>
      <c r="E3" s="487"/>
      <c r="F3" s="47"/>
    </row>
    <row r="4" spans="1:9" ht="4.5" customHeight="1" thickBot="1">
      <c r="A4" s="63"/>
      <c r="B4" s="63"/>
      <c r="C4" s="63"/>
      <c r="D4" s="63"/>
      <c r="E4" s="63"/>
      <c r="F4" s="41"/>
    </row>
    <row r="5" spans="1:9" ht="17.25" customHeight="1">
      <c r="A5" s="476" t="s">
        <v>0</v>
      </c>
      <c r="B5" s="485" t="s">
        <v>1</v>
      </c>
      <c r="C5" s="486"/>
      <c r="D5" s="479" t="s">
        <v>2</v>
      </c>
      <c r="E5" s="480"/>
      <c r="F5" s="41"/>
    </row>
    <row r="6" spans="1:9" ht="12.75" customHeight="1">
      <c r="A6" s="477"/>
      <c r="B6" s="483" t="s">
        <v>3</v>
      </c>
      <c r="C6" s="481" t="s">
        <v>64</v>
      </c>
      <c r="D6" s="481" t="s">
        <v>3</v>
      </c>
      <c r="E6" s="473" t="s">
        <v>64</v>
      </c>
      <c r="F6" s="41"/>
    </row>
    <row r="7" spans="1:9" ht="22.5" customHeight="1" thickBot="1">
      <c r="A7" s="478"/>
      <c r="B7" s="484"/>
      <c r="C7" s="482"/>
      <c r="D7" s="482"/>
      <c r="E7" s="474"/>
      <c r="F7" s="41"/>
    </row>
    <row r="8" spans="1:9" ht="21" customHeight="1">
      <c r="A8" s="282" t="s">
        <v>4</v>
      </c>
      <c r="B8" s="312">
        <v>5332</v>
      </c>
      <c r="C8" s="255">
        <f t="shared" ref="C8:C25" si="0">(B8/$B$27)*100</f>
        <v>18.374801847129369</v>
      </c>
      <c r="D8" s="312">
        <v>6393</v>
      </c>
      <c r="E8" s="294">
        <f>(D8/$D$27)*100</f>
        <v>18.595654323860497</v>
      </c>
      <c r="F8" s="41"/>
    </row>
    <row r="9" spans="1:9" ht="12.75" customHeight="1">
      <c r="A9" s="256" t="s">
        <v>5</v>
      </c>
      <c r="B9" s="257">
        <v>1005</v>
      </c>
      <c r="C9" s="258">
        <f t="shared" si="0"/>
        <v>3.4633675649596802</v>
      </c>
      <c r="D9" s="257">
        <v>1198</v>
      </c>
      <c r="E9" s="263">
        <f t="shared" ref="E9:E25" si="1">(D9/$D$27)*100</f>
        <v>3.4846854184240375</v>
      </c>
      <c r="F9" s="41"/>
    </row>
    <row r="10" spans="1:9" ht="12.75" customHeight="1">
      <c r="A10" s="259" t="s">
        <v>206</v>
      </c>
      <c r="B10" s="257">
        <v>626</v>
      </c>
      <c r="C10" s="258">
        <f t="shared" si="0"/>
        <v>2.1572816872286169</v>
      </c>
      <c r="D10" s="257">
        <v>742</v>
      </c>
      <c r="E10" s="263">
        <f t="shared" si="1"/>
        <v>2.1582943075714827</v>
      </c>
      <c r="F10" s="41"/>
    </row>
    <row r="11" spans="1:9" ht="12.75" customHeight="1">
      <c r="A11" s="256" t="s">
        <v>207</v>
      </c>
      <c r="B11" s="257">
        <v>501</v>
      </c>
      <c r="C11" s="258">
        <f t="shared" si="0"/>
        <v>1.7265145771590047</v>
      </c>
      <c r="D11" s="257">
        <v>625</v>
      </c>
      <c r="E11" s="263">
        <f t="shared" si="1"/>
        <v>1.8179702725501032</v>
      </c>
      <c r="F11" s="41"/>
    </row>
    <row r="12" spans="1:9" ht="12.75" customHeight="1">
      <c r="A12" s="256" t="s">
        <v>8</v>
      </c>
      <c r="B12" s="257">
        <v>989</v>
      </c>
      <c r="C12" s="258">
        <f t="shared" si="0"/>
        <v>3.4082293748707699</v>
      </c>
      <c r="D12" s="257">
        <v>1213</v>
      </c>
      <c r="E12" s="263">
        <f t="shared" si="1"/>
        <v>3.5283167049652406</v>
      </c>
      <c r="F12" s="41"/>
    </row>
    <row r="13" spans="1:9" ht="12.75" customHeight="1">
      <c r="A13" s="256" t="s">
        <v>9</v>
      </c>
      <c r="B13" s="257">
        <v>396</v>
      </c>
      <c r="C13" s="258">
        <f t="shared" si="0"/>
        <v>1.3646702047005308</v>
      </c>
      <c r="D13" s="257">
        <v>467</v>
      </c>
      <c r="E13" s="263">
        <f t="shared" si="1"/>
        <v>1.3583873876494372</v>
      </c>
      <c r="F13" s="41"/>
    </row>
    <row r="14" spans="1:9" ht="12.75" customHeight="1">
      <c r="A14" s="256" t="s">
        <v>10</v>
      </c>
      <c r="B14" s="257">
        <v>2951</v>
      </c>
      <c r="C14" s="258">
        <f t="shared" si="0"/>
        <v>10.169549934523399</v>
      </c>
      <c r="D14" s="257">
        <v>3607</v>
      </c>
      <c r="E14" s="263">
        <f t="shared" si="1"/>
        <v>10.491870036941156</v>
      </c>
      <c r="F14" s="41"/>
    </row>
    <row r="15" spans="1:9" ht="12.75" customHeight="1">
      <c r="A15" s="259" t="s">
        <v>11</v>
      </c>
      <c r="B15" s="257">
        <v>2335</v>
      </c>
      <c r="C15" s="258">
        <f t="shared" si="0"/>
        <v>8.0467296161003503</v>
      </c>
      <c r="D15" s="257">
        <v>2771</v>
      </c>
      <c r="E15" s="263">
        <f t="shared" si="1"/>
        <v>8.0601530003781381</v>
      </c>
      <c r="F15" s="41"/>
    </row>
    <row r="16" spans="1:9" ht="12.75" customHeight="1">
      <c r="A16" s="259" t="s">
        <v>12</v>
      </c>
      <c r="B16" s="257">
        <v>3573</v>
      </c>
      <c r="C16" s="258">
        <f t="shared" si="0"/>
        <v>12.313047074229788</v>
      </c>
      <c r="D16" s="257">
        <v>4450</v>
      </c>
      <c r="E16" s="263">
        <f t="shared" si="1"/>
        <v>12.943948340556735</v>
      </c>
      <c r="F16" s="41"/>
    </row>
    <row r="17" spans="1:8" ht="12.75" customHeight="1">
      <c r="A17" s="259" t="s">
        <v>18</v>
      </c>
      <c r="B17" s="257">
        <v>2169</v>
      </c>
      <c r="C17" s="258">
        <f t="shared" si="0"/>
        <v>7.4746708939279065</v>
      </c>
      <c r="D17" s="257">
        <v>2656</v>
      </c>
      <c r="E17" s="263">
        <f t="shared" si="1"/>
        <v>7.7256464702289183</v>
      </c>
      <c r="F17" s="41"/>
      <c r="H17" s="45"/>
    </row>
    <row r="18" spans="1:8" ht="12.75" customHeight="1">
      <c r="A18" s="259" t="s">
        <v>13</v>
      </c>
      <c r="B18" s="257">
        <v>1362</v>
      </c>
      <c r="C18" s="258">
        <f t="shared" si="0"/>
        <v>4.693638431318492</v>
      </c>
      <c r="D18" s="257">
        <v>1576</v>
      </c>
      <c r="E18" s="263">
        <f t="shared" si="1"/>
        <v>4.5841938392623405</v>
      </c>
      <c r="F18" s="41"/>
      <c r="H18" s="44"/>
    </row>
    <row r="19" spans="1:8" ht="12.75" customHeight="1">
      <c r="A19" s="259" t="s">
        <v>14</v>
      </c>
      <c r="B19" s="257">
        <v>2371</v>
      </c>
      <c r="C19" s="258">
        <f t="shared" si="0"/>
        <v>8.1707905438003987</v>
      </c>
      <c r="D19" s="257">
        <v>2761</v>
      </c>
      <c r="E19" s="263">
        <f t="shared" si="1"/>
        <v>8.0310654760173357</v>
      </c>
      <c r="F19" s="41"/>
      <c r="H19" s="44"/>
    </row>
    <row r="20" spans="1:8" ht="12.75" customHeight="1">
      <c r="A20" s="260" t="s">
        <v>208</v>
      </c>
      <c r="B20" s="257">
        <v>1548</v>
      </c>
      <c r="C20" s="258">
        <f t="shared" si="0"/>
        <v>5.3346198911020739</v>
      </c>
      <c r="D20" s="257">
        <v>1621</v>
      </c>
      <c r="E20" s="263">
        <f t="shared" si="1"/>
        <v>4.7150876988859478</v>
      </c>
      <c r="F20" s="41"/>
      <c r="H20" s="44"/>
    </row>
    <row r="21" spans="1:8" ht="12.75" customHeight="1">
      <c r="A21" s="260" t="s">
        <v>209</v>
      </c>
      <c r="B21" s="257">
        <v>1066</v>
      </c>
      <c r="C21" s="258">
        <f t="shared" si="0"/>
        <v>3.6735819146736506</v>
      </c>
      <c r="D21" s="257">
        <v>1229</v>
      </c>
      <c r="E21" s="263">
        <f t="shared" si="1"/>
        <v>3.5748567439425227</v>
      </c>
      <c r="F21" s="41"/>
      <c r="H21" s="44"/>
    </row>
    <row r="22" spans="1:8" ht="12.75" customHeight="1">
      <c r="A22" s="259" t="s">
        <v>210</v>
      </c>
      <c r="B22" s="257">
        <v>625</v>
      </c>
      <c r="C22" s="258">
        <f t="shared" si="0"/>
        <v>2.15383555034806</v>
      </c>
      <c r="D22" s="257">
        <v>713</v>
      </c>
      <c r="E22" s="263">
        <f t="shared" si="1"/>
        <v>2.0739404869251574</v>
      </c>
      <c r="F22" s="41"/>
    </row>
    <row r="23" spans="1:8" ht="12.75" customHeight="1">
      <c r="A23" s="259" t="s">
        <v>16</v>
      </c>
      <c r="B23" s="257">
        <v>1417</v>
      </c>
      <c r="C23" s="258">
        <f t="shared" si="0"/>
        <v>4.8831759597491216</v>
      </c>
      <c r="D23" s="257">
        <v>1480</v>
      </c>
      <c r="E23" s="263">
        <f t="shared" si="1"/>
        <v>4.3049536053986444</v>
      </c>
      <c r="F23" s="41"/>
    </row>
    <row r="24" spans="1:8" ht="12.75" customHeight="1">
      <c r="A24" s="259" t="s">
        <v>211</v>
      </c>
      <c r="B24" s="257">
        <v>719</v>
      </c>
      <c r="C24" s="258">
        <f t="shared" si="0"/>
        <v>2.4777724171204079</v>
      </c>
      <c r="D24" s="257">
        <v>835</v>
      </c>
      <c r="E24" s="263">
        <f t="shared" si="1"/>
        <v>2.4288082841269381</v>
      </c>
      <c r="F24" s="41"/>
    </row>
    <row r="25" spans="1:8" ht="12.75" customHeight="1">
      <c r="A25" s="260" t="s">
        <v>19</v>
      </c>
      <c r="B25" s="257">
        <v>33</v>
      </c>
      <c r="C25" s="258">
        <f t="shared" si="0"/>
        <v>0.11372251705837756</v>
      </c>
      <c r="D25" s="257">
        <v>42</v>
      </c>
      <c r="E25" s="263">
        <f t="shared" si="1"/>
        <v>0.12216760231536694</v>
      </c>
      <c r="F25" s="41"/>
    </row>
    <row r="26" spans="1:8" ht="12.75" customHeight="1">
      <c r="A26" s="260"/>
      <c r="B26" s="261"/>
      <c r="C26" s="258"/>
      <c r="D26" s="262"/>
      <c r="E26" s="263"/>
      <c r="F26" s="41"/>
    </row>
    <row r="27" spans="1:8" ht="12.75" customHeight="1" thickBot="1">
      <c r="A27" s="264" t="s">
        <v>22</v>
      </c>
      <c r="B27" s="265">
        <f>SUM(B8:B25)</f>
        <v>29018</v>
      </c>
      <c r="C27" s="266">
        <f>SUM(C8:C25)</f>
        <v>100</v>
      </c>
      <c r="D27" s="265">
        <f>SUM(D8:D25)</f>
        <v>34379</v>
      </c>
      <c r="E27" s="275">
        <f>SUM(E8:E25)</f>
        <v>100.00000000000001</v>
      </c>
      <c r="F27" s="41"/>
    </row>
    <row r="28" spans="1:8" ht="24" customHeight="1">
      <c r="A28" s="267" t="s">
        <v>226</v>
      </c>
      <c r="B28" s="268"/>
      <c r="C28" s="269"/>
      <c r="D28" s="270"/>
      <c r="E28" s="79"/>
    </row>
    <row r="29" spans="1:8" ht="18" customHeight="1">
      <c r="A29" s="311" t="s">
        <v>213</v>
      </c>
      <c r="B29" s="472" t="s">
        <v>214</v>
      </c>
      <c r="C29" s="472"/>
      <c r="D29" s="310"/>
      <c r="E29" s="10"/>
    </row>
    <row r="30" spans="1:8" ht="16.5" customHeight="1">
      <c r="A30" s="311"/>
      <c r="B30" s="472" t="s">
        <v>215</v>
      </c>
      <c r="C30" s="472"/>
      <c r="D30" s="310"/>
      <c r="E30" s="10"/>
    </row>
  </sheetData>
  <mergeCells count="11">
    <mergeCell ref="B30:C30"/>
    <mergeCell ref="B29:C29"/>
    <mergeCell ref="E6:E7"/>
    <mergeCell ref="A1:E1"/>
    <mergeCell ref="A5:A7"/>
    <mergeCell ref="D5:E5"/>
    <mergeCell ref="D6:D7"/>
    <mergeCell ref="B6:B7"/>
    <mergeCell ref="B5:C5"/>
    <mergeCell ref="C6:C7"/>
    <mergeCell ref="A3:E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74" orientation="portrait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R25"/>
  <sheetViews>
    <sheetView showGridLines="0" view="pageBreakPreview" zoomScale="75" zoomScaleNormal="75" zoomScaleSheetLayoutView="75" workbookViewId="0">
      <selection activeCell="D21" sqref="D21"/>
    </sheetView>
  </sheetViews>
  <sheetFormatPr baseColWidth="10" defaultRowHeight="12.75"/>
  <cols>
    <col min="1" max="1" width="72" style="289" customWidth="1"/>
    <col min="2" max="2" width="20.28515625" style="326" bestFit="1" customWidth="1"/>
    <col min="3" max="7" width="15.7109375" style="326" customWidth="1"/>
    <col min="8" max="9" width="15.7109375" style="289" customWidth="1"/>
    <col min="10" max="10" width="10.28515625" style="289" customWidth="1"/>
    <col min="11" max="11" width="4.5703125" style="305" bestFit="1" customWidth="1"/>
    <col min="12" max="12" width="6.5703125" style="305" customWidth="1"/>
    <col min="13" max="13" width="4.5703125" style="305" bestFit="1" customWidth="1"/>
    <col min="14" max="14" width="5.85546875" style="305" customWidth="1"/>
    <col min="15" max="15" width="4.5703125" style="305" bestFit="1" customWidth="1"/>
    <col min="16" max="16" width="6.5703125" style="305" bestFit="1" customWidth="1"/>
    <col min="17" max="17" width="4.5703125" style="305" bestFit="1" customWidth="1"/>
    <col min="18" max="18" width="6.5703125" style="305" bestFit="1" customWidth="1"/>
    <col min="19" max="16384" width="11.42578125" style="289"/>
  </cols>
  <sheetData>
    <row r="1" spans="1:18" s="21" customFormat="1" ht="18" customHeight="1">
      <c r="A1" s="511" t="s">
        <v>88</v>
      </c>
      <c r="B1" s="511"/>
      <c r="C1" s="511"/>
      <c r="D1" s="511"/>
      <c r="E1" s="511"/>
      <c r="F1" s="511"/>
      <c r="G1" s="511"/>
      <c r="H1" s="511"/>
      <c r="I1" s="511"/>
      <c r="J1" s="289"/>
      <c r="K1" s="305"/>
      <c r="L1" s="305"/>
      <c r="M1" s="42"/>
      <c r="N1" s="42"/>
      <c r="O1" s="42"/>
      <c r="P1" s="42"/>
      <c r="Q1" s="42"/>
      <c r="R1" s="42"/>
    </row>
    <row r="2" spans="1:18" ht="12.75" customHeight="1">
      <c r="A2" s="273"/>
      <c r="B2" s="303"/>
      <c r="C2" s="303"/>
      <c r="D2" s="303"/>
      <c r="E2" s="303"/>
      <c r="F2" s="303"/>
      <c r="G2" s="303"/>
      <c r="H2" s="273"/>
      <c r="I2" s="273"/>
    </row>
    <row r="3" spans="1:18" ht="15" customHeight="1">
      <c r="A3" s="487" t="s">
        <v>108</v>
      </c>
      <c r="B3" s="487"/>
      <c r="C3" s="487"/>
      <c r="D3" s="487"/>
      <c r="E3" s="487"/>
      <c r="F3" s="487"/>
      <c r="G3" s="487"/>
      <c r="H3" s="487"/>
      <c r="I3" s="487"/>
      <c r="J3" s="305"/>
      <c r="K3" s="289"/>
      <c r="L3" s="289"/>
      <c r="M3" s="289"/>
      <c r="N3" s="289"/>
      <c r="O3" s="289"/>
      <c r="P3" s="289"/>
      <c r="Q3" s="289"/>
      <c r="R3" s="289"/>
    </row>
    <row r="4" spans="1:18" ht="15" customHeight="1">
      <c r="A4" s="487" t="s">
        <v>231</v>
      </c>
      <c r="B4" s="487"/>
      <c r="C4" s="487"/>
      <c r="D4" s="487"/>
      <c r="E4" s="487"/>
      <c r="F4" s="487"/>
      <c r="G4" s="487"/>
      <c r="H4" s="487"/>
      <c r="I4" s="487"/>
      <c r="J4" s="305"/>
      <c r="K4" s="289"/>
      <c r="L4" s="289"/>
      <c r="M4" s="289"/>
      <c r="N4" s="289"/>
      <c r="O4" s="289"/>
      <c r="P4" s="289"/>
      <c r="Q4" s="289"/>
      <c r="R4" s="289"/>
    </row>
    <row r="5" spans="1:18" ht="12.75" customHeight="1" thickBot="1">
      <c r="A5" s="63"/>
      <c r="B5" s="63"/>
      <c r="C5" s="63"/>
      <c r="D5" s="63"/>
      <c r="E5" s="63"/>
      <c r="F5" s="63"/>
      <c r="G5" s="352"/>
      <c r="H5" s="356"/>
      <c r="I5" s="356"/>
      <c r="J5" s="305"/>
      <c r="K5" s="289"/>
      <c r="L5" s="289"/>
      <c r="M5" s="289"/>
      <c r="N5" s="289"/>
      <c r="O5" s="289"/>
      <c r="P5" s="289"/>
      <c r="Q5" s="289"/>
      <c r="R5" s="289"/>
    </row>
    <row r="6" spans="1:18" ht="39.75" customHeight="1">
      <c r="A6" s="476" t="s">
        <v>21</v>
      </c>
      <c r="B6" s="521" t="s">
        <v>168</v>
      </c>
      <c r="C6" s="522"/>
      <c r="D6" s="521" t="s">
        <v>62</v>
      </c>
      <c r="E6" s="522"/>
      <c r="F6" s="521" t="s">
        <v>63</v>
      </c>
      <c r="G6" s="522"/>
      <c r="H6" s="523" t="s">
        <v>22</v>
      </c>
      <c r="I6" s="524"/>
    </row>
    <row r="7" spans="1:18" ht="33.75" customHeight="1" thickBot="1">
      <c r="A7" s="478"/>
      <c r="B7" s="318" t="s">
        <v>3</v>
      </c>
      <c r="C7" s="319" t="s">
        <v>23</v>
      </c>
      <c r="D7" s="318" t="s">
        <v>3</v>
      </c>
      <c r="E7" s="319" t="s">
        <v>23</v>
      </c>
      <c r="F7" s="318" t="s">
        <v>3</v>
      </c>
      <c r="G7" s="319" t="s">
        <v>23</v>
      </c>
      <c r="H7" s="318" t="s">
        <v>20</v>
      </c>
      <c r="I7" s="320" t="s">
        <v>23</v>
      </c>
      <c r="J7" s="326"/>
    </row>
    <row r="8" spans="1:18" ht="22.5" customHeight="1">
      <c r="A8" s="282" t="s">
        <v>216</v>
      </c>
      <c r="B8" s="291">
        <v>4433</v>
      </c>
      <c r="C8" s="292">
        <f t="shared" ref="C8:C15" si="0">(B8/$B$17)*100</f>
        <v>18.592459002642283</v>
      </c>
      <c r="D8" s="291">
        <v>193</v>
      </c>
      <c r="E8" s="292">
        <f t="shared" ref="E8:E15" si="1">(D8/$D$17)*100</f>
        <v>28.892215568862273</v>
      </c>
      <c r="F8" s="293">
        <v>47</v>
      </c>
      <c r="G8" s="255">
        <f t="shared" ref="G8:G15" si="2">(F8/$F$17)*100</f>
        <v>27.167630057803464</v>
      </c>
      <c r="H8" s="293">
        <v>4673</v>
      </c>
      <c r="I8" s="294">
        <f t="shared" ref="I8:I15" si="3">(H8/$H$17)*100</f>
        <v>18.931291524874414</v>
      </c>
      <c r="J8" s="304"/>
    </row>
    <row r="9" spans="1:18" ht="14.1" customHeight="1">
      <c r="A9" s="284" t="s">
        <v>217</v>
      </c>
      <c r="B9" s="291">
        <v>761</v>
      </c>
      <c r="C9" s="295">
        <f t="shared" si="0"/>
        <v>3.1917124522920775</v>
      </c>
      <c r="D9" s="291">
        <v>59</v>
      </c>
      <c r="E9" s="295">
        <f t="shared" si="1"/>
        <v>8.8323353293413174</v>
      </c>
      <c r="F9" s="262">
        <v>20</v>
      </c>
      <c r="G9" s="258">
        <f t="shared" si="2"/>
        <v>11.560693641618498</v>
      </c>
      <c r="H9" s="262">
        <v>840</v>
      </c>
      <c r="I9" s="263">
        <f t="shared" si="3"/>
        <v>3.4030140982012638</v>
      </c>
      <c r="J9" s="304"/>
    </row>
    <row r="10" spans="1:18" ht="14.1" customHeight="1">
      <c r="A10" s="284" t="s">
        <v>218</v>
      </c>
      <c r="B10" s="291">
        <v>1570</v>
      </c>
      <c r="C10" s="295">
        <f t="shared" si="0"/>
        <v>6.5847418529547452</v>
      </c>
      <c r="D10" s="291">
        <v>141</v>
      </c>
      <c r="E10" s="295">
        <f t="shared" si="1"/>
        <v>21.107784431137723</v>
      </c>
      <c r="F10" s="262">
        <v>37</v>
      </c>
      <c r="G10" s="258">
        <f t="shared" si="2"/>
        <v>21.387283236994222</v>
      </c>
      <c r="H10" s="262">
        <v>1748</v>
      </c>
      <c r="I10" s="263">
        <f t="shared" si="3"/>
        <v>7.0815102900664399</v>
      </c>
      <c r="J10" s="304"/>
    </row>
    <row r="11" spans="1:18" ht="14.1" customHeight="1">
      <c r="A11" s="284" t="s">
        <v>219</v>
      </c>
      <c r="B11" s="291">
        <v>1894</v>
      </c>
      <c r="C11" s="295">
        <f t="shared" si="0"/>
        <v>7.9436312544562346</v>
      </c>
      <c r="D11" s="291">
        <v>23</v>
      </c>
      <c r="E11" s="295">
        <f t="shared" si="1"/>
        <v>3.44311377245509</v>
      </c>
      <c r="F11" s="262">
        <v>5</v>
      </c>
      <c r="G11" s="258">
        <f t="shared" si="2"/>
        <v>2.8901734104046244</v>
      </c>
      <c r="H11" s="262">
        <v>1922</v>
      </c>
      <c r="I11" s="263">
        <f t="shared" si="3"/>
        <v>7.7864203532652736</v>
      </c>
      <c r="J11" s="304"/>
    </row>
    <row r="12" spans="1:18" ht="14.1" customHeight="1">
      <c r="A12" s="284" t="s">
        <v>220</v>
      </c>
      <c r="B12" s="291">
        <v>1820</v>
      </c>
      <c r="C12" s="295">
        <f t="shared" si="0"/>
        <v>7.6332676257182399</v>
      </c>
      <c r="D12" s="291">
        <v>59</v>
      </c>
      <c r="E12" s="295">
        <f t="shared" si="1"/>
        <v>8.8323353293413174</v>
      </c>
      <c r="F12" s="262">
        <v>21</v>
      </c>
      <c r="G12" s="258">
        <f t="shared" si="2"/>
        <v>12.138728323699421</v>
      </c>
      <c r="H12" s="262">
        <v>1900</v>
      </c>
      <c r="I12" s="263">
        <f t="shared" si="3"/>
        <v>7.6972937935504779</v>
      </c>
      <c r="J12" s="304"/>
    </row>
    <row r="13" spans="1:18" ht="14.1" customHeight="1">
      <c r="A13" s="284" t="s">
        <v>221</v>
      </c>
      <c r="B13" s="291">
        <v>520</v>
      </c>
      <c r="C13" s="295">
        <f t="shared" si="0"/>
        <v>2.1809336073480687</v>
      </c>
      <c r="D13" s="291">
        <v>21</v>
      </c>
      <c r="E13" s="295">
        <f t="shared" si="1"/>
        <v>3.1437125748502992</v>
      </c>
      <c r="F13" s="262">
        <v>5</v>
      </c>
      <c r="G13" s="258">
        <f t="shared" si="2"/>
        <v>2.8901734104046244</v>
      </c>
      <c r="H13" s="262">
        <v>546</v>
      </c>
      <c r="I13" s="263">
        <f t="shared" si="3"/>
        <v>2.2119591638308216</v>
      </c>
      <c r="J13" s="304"/>
    </row>
    <row r="14" spans="1:18" ht="14.1" customHeight="1">
      <c r="A14" s="284" t="s">
        <v>222</v>
      </c>
      <c r="B14" s="291">
        <v>11837</v>
      </c>
      <c r="C14" s="295">
        <f t="shared" si="0"/>
        <v>49.645598288805935</v>
      </c>
      <c r="D14" s="291">
        <v>136</v>
      </c>
      <c r="E14" s="295">
        <f t="shared" si="1"/>
        <v>20.359281437125748</v>
      </c>
      <c r="F14" s="262">
        <v>34</v>
      </c>
      <c r="G14" s="258">
        <f t="shared" si="2"/>
        <v>19.653179190751445</v>
      </c>
      <c r="H14" s="262">
        <v>12007</v>
      </c>
      <c r="I14" s="263">
        <f t="shared" si="3"/>
        <v>48.642845567979258</v>
      </c>
      <c r="J14" s="304"/>
    </row>
    <row r="15" spans="1:18" ht="14.1" customHeight="1">
      <c r="A15" s="284" t="s">
        <v>223</v>
      </c>
      <c r="B15" s="291">
        <v>1008</v>
      </c>
      <c r="C15" s="295">
        <f t="shared" si="0"/>
        <v>4.2276559157824103</v>
      </c>
      <c r="D15" s="291">
        <v>36</v>
      </c>
      <c r="E15" s="295">
        <f t="shared" si="1"/>
        <v>5.3892215568862278</v>
      </c>
      <c r="F15" s="262">
        <v>4</v>
      </c>
      <c r="G15" s="258">
        <f t="shared" si="2"/>
        <v>2.3121387283236992</v>
      </c>
      <c r="H15" s="262">
        <v>1048</v>
      </c>
      <c r="I15" s="263">
        <f t="shared" si="3"/>
        <v>4.2456652082320527</v>
      </c>
      <c r="J15" s="304"/>
    </row>
    <row r="16" spans="1:18" ht="12.75" customHeight="1">
      <c r="A16" s="256"/>
      <c r="B16" s="262"/>
      <c r="C16" s="258"/>
      <c r="D16" s="262"/>
      <c r="E16" s="258"/>
      <c r="F16" s="262"/>
      <c r="G16" s="258"/>
      <c r="H16" s="262"/>
      <c r="I16" s="263"/>
      <c r="J16" s="304"/>
    </row>
    <row r="17" spans="1:10" ht="27.75" customHeight="1" thickBot="1">
      <c r="A17" s="314" t="s">
        <v>89</v>
      </c>
      <c r="B17" s="315">
        <f>SUM(B8:B15)</f>
        <v>23843</v>
      </c>
      <c r="C17" s="316">
        <v>100</v>
      </c>
      <c r="D17" s="315">
        <f>SUM(D8:D15)</f>
        <v>668</v>
      </c>
      <c r="E17" s="316">
        <v>100</v>
      </c>
      <c r="F17" s="315">
        <f>SUM(F8:F15)</f>
        <v>173</v>
      </c>
      <c r="G17" s="316">
        <v>100</v>
      </c>
      <c r="H17" s="315">
        <f>B17+D17+F17</f>
        <v>24684</v>
      </c>
      <c r="I17" s="317">
        <v>100</v>
      </c>
      <c r="J17" s="304"/>
    </row>
    <row r="18" spans="1:10" ht="21.75" customHeight="1">
      <c r="A18" s="296" t="s">
        <v>226</v>
      </c>
      <c r="B18" s="296"/>
      <c r="C18" s="296"/>
      <c r="D18" s="296"/>
      <c r="E18" s="296"/>
      <c r="F18" s="296"/>
      <c r="G18" s="296"/>
      <c r="H18" s="296"/>
      <c r="I18" s="296"/>
    </row>
    <row r="19" spans="1:10">
      <c r="A19" s="271" t="s">
        <v>120</v>
      </c>
      <c r="B19" s="297"/>
      <c r="C19" s="297"/>
      <c r="D19" s="297"/>
      <c r="E19" s="297"/>
      <c r="F19" s="297"/>
      <c r="G19" s="297"/>
      <c r="H19" s="297"/>
      <c r="I19" s="297"/>
    </row>
    <row r="20" spans="1:10">
      <c r="A20" s="289" t="s">
        <v>169</v>
      </c>
      <c r="B20" s="323"/>
      <c r="C20" s="323"/>
      <c r="D20" s="324"/>
      <c r="E20" s="324"/>
      <c r="F20" s="290"/>
      <c r="G20" s="290"/>
    </row>
    <row r="21" spans="1:10">
      <c r="A21" s="2"/>
      <c r="B21" s="286"/>
      <c r="C21" s="286"/>
      <c r="D21" s="286"/>
      <c r="E21" s="286"/>
      <c r="F21" s="290"/>
      <c r="G21" s="290"/>
    </row>
    <row r="22" spans="1:10" ht="15.75">
      <c r="A22" s="140"/>
      <c r="B22" s="323"/>
      <c r="C22" s="323"/>
      <c r="D22" s="324"/>
      <c r="E22" s="324"/>
      <c r="F22" s="290"/>
      <c r="G22" s="290"/>
    </row>
    <row r="23" spans="1:10">
      <c r="A23" s="2"/>
      <c r="B23" s="323"/>
      <c r="C23" s="323"/>
      <c r="D23" s="324"/>
      <c r="E23" s="324"/>
      <c r="F23" s="290"/>
      <c r="G23" s="290"/>
    </row>
    <row r="24" spans="1:10" ht="12.75" customHeight="1">
      <c r="A24" s="2"/>
      <c r="B24" s="288"/>
      <c r="C24" s="506"/>
      <c r="D24" s="506"/>
      <c r="E24" s="506"/>
      <c r="F24" s="506"/>
      <c r="G24" s="290"/>
    </row>
    <row r="25" spans="1:10">
      <c r="A25" s="340"/>
      <c r="B25" s="324"/>
      <c r="C25" s="324"/>
      <c r="F25" s="290"/>
      <c r="G25" s="290"/>
    </row>
  </sheetData>
  <mergeCells count="9">
    <mergeCell ref="C24:F24"/>
    <mergeCell ref="A4:I4"/>
    <mergeCell ref="A1:I1"/>
    <mergeCell ref="B6:C6"/>
    <mergeCell ref="D6:E6"/>
    <mergeCell ref="F6:G6"/>
    <mergeCell ref="A3:I3"/>
    <mergeCell ref="A6:A7"/>
    <mergeCell ref="H6:I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1" orientation="portrait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R16"/>
  <sheetViews>
    <sheetView showGridLines="0" view="pageBreakPreview" zoomScale="75" zoomScaleNormal="75" zoomScaleSheetLayoutView="75" workbookViewId="0">
      <selection activeCell="D21" sqref="D21"/>
    </sheetView>
  </sheetViews>
  <sheetFormatPr baseColWidth="10" defaultRowHeight="12.75"/>
  <cols>
    <col min="1" max="1" width="56.140625" style="9" customWidth="1"/>
    <col min="2" max="7" width="15.140625" style="4" customWidth="1"/>
    <col min="8" max="9" width="15.140625" style="9" customWidth="1"/>
    <col min="10" max="10" width="10.28515625" style="9" customWidth="1"/>
    <col min="11" max="11" width="4.5703125" style="14" bestFit="1" customWidth="1"/>
    <col min="12" max="12" width="6.5703125" style="14" customWidth="1"/>
    <col min="13" max="13" width="4.5703125" style="14" bestFit="1" customWidth="1"/>
    <col min="14" max="14" width="5.85546875" style="14" customWidth="1"/>
    <col min="15" max="15" width="4.5703125" style="14" bestFit="1" customWidth="1"/>
    <col min="16" max="16" width="6.5703125" style="14" bestFit="1" customWidth="1"/>
    <col min="17" max="17" width="4.5703125" style="14" bestFit="1" customWidth="1"/>
    <col min="18" max="18" width="6.5703125" style="14" bestFit="1" customWidth="1"/>
    <col min="19" max="16384" width="11.42578125" style="9"/>
  </cols>
  <sheetData>
    <row r="1" spans="1:18" s="21" customFormat="1" ht="18" customHeight="1">
      <c r="A1" s="511" t="s">
        <v>88</v>
      </c>
      <c r="B1" s="511"/>
      <c r="C1" s="511"/>
      <c r="D1" s="511"/>
      <c r="E1" s="511"/>
      <c r="F1" s="511"/>
      <c r="G1" s="511"/>
      <c r="H1" s="511"/>
      <c r="I1" s="511"/>
      <c r="J1" s="9"/>
      <c r="K1" s="14"/>
      <c r="L1" s="14"/>
      <c r="M1" s="42"/>
      <c r="N1" s="42"/>
      <c r="O1" s="42"/>
      <c r="P1" s="42"/>
      <c r="Q1" s="42"/>
      <c r="R1" s="42"/>
    </row>
    <row r="2" spans="1:18" ht="12.75" customHeight="1">
      <c r="A2" s="20"/>
      <c r="B2" s="6"/>
      <c r="C2" s="6"/>
      <c r="D2" s="6"/>
      <c r="E2" s="6"/>
      <c r="F2" s="6"/>
      <c r="G2" s="6"/>
      <c r="H2" s="20"/>
      <c r="I2" s="20"/>
    </row>
    <row r="3" spans="1:18" ht="15" customHeight="1">
      <c r="A3" s="487" t="s">
        <v>109</v>
      </c>
      <c r="B3" s="487"/>
      <c r="C3" s="487"/>
      <c r="D3" s="487"/>
      <c r="E3" s="487"/>
      <c r="F3" s="487"/>
      <c r="G3" s="487"/>
      <c r="H3" s="487"/>
      <c r="I3" s="487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487" t="s">
        <v>231</v>
      </c>
      <c r="B4" s="487"/>
      <c r="C4" s="487"/>
      <c r="D4" s="487"/>
      <c r="E4" s="487"/>
      <c r="F4" s="487"/>
      <c r="G4" s="487"/>
      <c r="H4" s="487"/>
      <c r="I4" s="487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63"/>
      <c r="B5" s="63"/>
      <c r="C5" s="63"/>
      <c r="D5" s="63"/>
      <c r="E5" s="63"/>
      <c r="F5" s="63"/>
      <c r="G5" s="84"/>
      <c r="H5" s="93"/>
      <c r="I5" s="93"/>
      <c r="J5" s="14"/>
      <c r="K5" s="9"/>
      <c r="L5" s="9"/>
      <c r="M5" s="9"/>
      <c r="N5" s="9"/>
      <c r="O5" s="9"/>
      <c r="P5" s="9"/>
      <c r="Q5" s="9"/>
      <c r="R5" s="9"/>
    </row>
    <row r="6" spans="1:18" s="197" customFormat="1" ht="33" customHeight="1">
      <c r="A6" s="495" t="s">
        <v>21</v>
      </c>
      <c r="B6" s="525" t="s">
        <v>168</v>
      </c>
      <c r="C6" s="526"/>
      <c r="D6" s="525" t="s">
        <v>62</v>
      </c>
      <c r="E6" s="526"/>
      <c r="F6" s="525" t="s">
        <v>63</v>
      </c>
      <c r="G6" s="526"/>
      <c r="H6" s="523" t="s">
        <v>22</v>
      </c>
      <c r="I6" s="524"/>
      <c r="K6" s="16"/>
      <c r="L6" s="16"/>
      <c r="M6" s="16"/>
      <c r="N6" s="16"/>
      <c r="O6" s="16"/>
      <c r="P6" s="16"/>
      <c r="Q6" s="16"/>
      <c r="R6" s="16"/>
    </row>
    <row r="7" spans="1:18" s="197" customFormat="1" ht="33" customHeight="1" thickBot="1">
      <c r="A7" s="497"/>
      <c r="B7" s="193" t="s">
        <v>3</v>
      </c>
      <c r="C7" s="118" t="s">
        <v>23</v>
      </c>
      <c r="D7" s="193" t="s">
        <v>3</v>
      </c>
      <c r="E7" s="118" t="s">
        <v>23</v>
      </c>
      <c r="F7" s="193" t="s">
        <v>3</v>
      </c>
      <c r="G7" s="118" t="s">
        <v>23</v>
      </c>
      <c r="H7" s="193" t="s">
        <v>20</v>
      </c>
      <c r="I7" s="194" t="s">
        <v>23</v>
      </c>
      <c r="J7" s="198"/>
      <c r="K7" s="16"/>
      <c r="L7" s="16"/>
      <c r="M7" s="16"/>
      <c r="N7" s="16"/>
      <c r="O7" s="16"/>
      <c r="P7" s="16"/>
      <c r="Q7" s="16"/>
      <c r="R7" s="16"/>
    </row>
    <row r="8" spans="1:18" ht="24.75" customHeight="1">
      <c r="A8" s="75" t="s">
        <v>174</v>
      </c>
      <c r="B8" s="65"/>
      <c r="C8" s="66"/>
      <c r="D8" s="65"/>
      <c r="E8" s="66"/>
      <c r="F8" s="65"/>
      <c r="G8" s="66"/>
      <c r="H8" s="65"/>
      <c r="I8" s="67"/>
      <c r="J8" s="52"/>
    </row>
    <row r="9" spans="1:18" ht="12.75" customHeight="1">
      <c r="A9" s="82" t="s">
        <v>131</v>
      </c>
      <c r="B9" s="69">
        <v>11006</v>
      </c>
      <c r="C9" s="70">
        <v>42.277109822148809</v>
      </c>
      <c r="D9" s="69">
        <v>86</v>
      </c>
      <c r="E9" s="70">
        <v>23.497267759562842</v>
      </c>
      <c r="F9" s="69">
        <v>12</v>
      </c>
      <c r="G9" s="70">
        <f>(F9/$F$13)*100</f>
        <v>20.689655172413794</v>
      </c>
      <c r="H9" s="69">
        <v>11104</v>
      </c>
      <c r="I9" s="71">
        <f>(H9/$H$13)*100</f>
        <v>41.969989038817708</v>
      </c>
      <c r="J9" s="52"/>
    </row>
    <row r="10" spans="1:18" ht="12.75" customHeight="1">
      <c r="A10" s="73" t="s">
        <v>175</v>
      </c>
      <c r="B10" s="69">
        <v>1869</v>
      </c>
      <c r="C10" s="70">
        <v>7.1793492874428617</v>
      </c>
      <c r="D10" s="69">
        <v>176</v>
      </c>
      <c r="E10" s="70">
        <v>48.087431693989068</v>
      </c>
      <c r="F10" s="69">
        <v>36</v>
      </c>
      <c r="G10" s="70">
        <f>(F10/$F$13)*100</f>
        <v>62.068965517241381</v>
      </c>
      <c r="H10" s="69">
        <v>2081</v>
      </c>
      <c r="I10" s="71">
        <f>(H10/$H$13)*100</f>
        <v>7.8655932267452853</v>
      </c>
      <c r="J10" s="52"/>
    </row>
    <row r="11" spans="1:18" ht="12.75" customHeight="1">
      <c r="A11" s="73" t="s">
        <v>82</v>
      </c>
      <c r="B11" s="69">
        <v>13158</v>
      </c>
      <c r="C11" s="70">
        <v>50.543540890408323</v>
      </c>
      <c r="D11" s="69">
        <v>104</v>
      </c>
      <c r="E11" s="70">
        <v>28.415300546448087</v>
      </c>
      <c r="F11" s="69">
        <v>10</v>
      </c>
      <c r="G11" s="70">
        <f>(F11/$F$13)*100</f>
        <v>17.241379310344829</v>
      </c>
      <c r="H11" s="69">
        <v>13272</v>
      </c>
      <c r="I11" s="71">
        <f>(H11/$H$13)*100</f>
        <v>50.164417734437009</v>
      </c>
      <c r="J11" s="52"/>
    </row>
    <row r="12" spans="1:18" ht="12.75" customHeight="1">
      <c r="A12" s="68"/>
      <c r="B12" s="69"/>
      <c r="C12" s="70"/>
      <c r="D12" s="69"/>
      <c r="E12" s="70"/>
      <c r="F12" s="69"/>
      <c r="G12" s="70"/>
      <c r="H12" s="69"/>
      <c r="I12" s="71"/>
      <c r="J12" s="45"/>
    </row>
    <row r="13" spans="1:18" ht="12.75" customHeight="1" thickBot="1">
      <c r="A13" s="172" t="s">
        <v>72</v>
      </c>
      <c r="B13" s="173">
        <f t="shared" ref="B13:I13" si="0">SUM(B8:B11)</f>
        <v>26033</v>
      </c>
      <c r="C13" s="174">
        <f t="shared" si="0"/>
        <v>100</v>
      </c>
      <c r="D13" s="173">
        <f t="shared" si="0"/>
        <v>366</v>
      </c>
      <c r="E13" s="174">
        <f t="shared" si="0"/>
        <v>100</v>
      </c>
      <c r="F13" s="173">
        <f t="shared" si="0"/>
        <v>58</v>
      </c>
      <c r="G13" s="174">
        <f t="shared" si="0"/>
        <v>100</v>
      </c>
      <c r="H13" s="173">
        <f t="shared" si="0"/>
        <v>26457</v>
      </c>
      <c r="I13" s="175">
        <f t="shared" si="0"/>
        <v>100</v>
      </c>
      <c r="J13" s="14"/>
    </row>
    <row r="14" spans="1:18" ht="21.75" customHeight="1">
      <c r="A14" s="296" t="s">
        <v>226</v>
      </c>
      <c r="B14" s="94"/>
      <c r="C14" s="94"/>
      <c r="D14" s="94"/>
      <c r="E14" s="94"/>
      <c r="F14" s="94"/>
      <c r="G14" s="94"/>
      <c r="H14" s="94"/>
      <c r="I14" s="94"/>
    </row>
    <row r="15" spans="1:18">
      <c r="A15" s="19" t="s">
        <v>119</v>
      </c>
      <c r="B15" s="53"/>
      <c r="C15" s="53"/>
      <c r="D15" s="53"/>
      <c r="E15" s="53"/>
      <c r="F15" s="53"/>
      <c r="G15" s="53"/>
      <c r="H15" s="53"/>
      <c r="I15" s="53"/>
    </row>
    <row r="16" spans="1:18">
      <c r="A16" s="9" t="s">
        <v>169</v>
      </c>
    </row>
  </sheetData>
  <mergeCells count="8">
    <mergeCell ref="A1:I1"/>
    <mergeCell ref="A3:I3"/>
    <mergeCell ref="A4:I4"/>
    <mergeCell ref="F6:G6"/>
    <mergeCell ref="H6:I6"/>
    <mergeCell ref="A6:A7"/>
    <mergeCell ref="B6:C6"/>
    <mergeCell ref="D6:E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R16"/>
  <sheetViews>
    <sheetView showGridLines="0" view="pageBreakPreview" zoomScale="75" zoomScaleNormal="75" zoomScaleSheetLayoutView="75" workbookViewId="0">
      <selection activeCell="D21" sqref="D21"/>
    </sheetView>
  </sheetViews>
  <sheetFormatPr baseColWidth="10" defaultRowHeight="12.75"/>
  <cols>
    <col min="1" max="1" width="72.140625" style="9" customWidth="1"/>
    <col min="2" max="7" width="19.42578125" style="4" customWidth="1"/>
    <col min="8" max="9" width="19.42578125" style="9" customWidth="1"/>
    <col min="10" max="10" width="10.28515625" style="9" customWidth="1"/>
    <col min="11" max="11" width="4.5703125" style="14" bestFit="1" customWidth="1"/>
    <col min="12" max="12" width="6.5703125" style="14" customWidth="1"/>
    <col min="13" max="13" width="4.5703125" style="14" bestFit="1" customWidth="1"/>
    <col min="14" max="14" width="5.85546875" style="14" customWidth="1"/>
    <col min="15" max="15" width="4.5703125" style="14" bestFit="1" customWidth="1"/>
    <col min="16" max="16" width="6.5703125" style="14" bestFit="1" customWidth="1"/>
    <col min="17" max="17" width="4.5703125" style="14" bestFit="1" customWidth="1"/>
    <col min="18" max="18" width="6.5703125" style="14" bestFit="1" customWidth="1"/>
    <col min="19" max="16384" width="11.42578125" style="9"/>
  </cols>
  <sheetData>
    <row r="1" spans="1:18" s="21" customFormat="1" ht="18" customHeight="1">
      <c r="A1" s="511" t="s">
        <v>88</v>
      </c>
      <c r="B1" s="511"/>
      <c r="C1" s="511"/>
      <c r="D1" s="511"/>
      <c r="E1" s="511"/>
      <c r="F1" s="511"/>
      <c r="G1" s="511"/>
      <c r="H1" s="511"/>
      <c r="I1" s="511"/>
      <c r="J1" s="9"/>
      <c r="K1" s="14"/>
      <c r="L1" s="14"/>
      <c r="M1" s="42"/>
      <c r="N1" s="42"/>
      <c r="O1" s="42"/>
      <c r="P1" s="42"/>
      <c r="Q1" s="42"/>
      <c r="R1" s="42"/>
    </row>
    <row r="2" spans="1:18" ht="12.75" customHeight="1">
      <c r="A2" s="20"/>
      <c r="B2" s="6"/>
      <c r="C2" s="6"/>
      <c r="D2" s="6"/>
      <c r="E2" s="6"/>
      <c r="F2" s="6"/>
      <c r="G2" s="6"/>
      <c r="H2" s="20"/>
      <c r="I2" s="20"/>
    </row>
    <row r="3" spans="1:18" ht="15" customHeight="1">
      <c r="A3" s="487" t="s">
        <v>110</v>
      </c>
      <c r="B3" s="487"/>
      <c r="C3" s="487"/>
      <c r="D3" s="487"/>
      <c r="E3" s="487"/>
      <c r="F3" s="487"/>
      <c r="G3" s="487"/>
      <c r="H3" s="487"/>
      <c r="I3" s="487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487" t="s">
        <v>231</v>
      </c>
      <c r="B4" s="487"/>
      <c r="C4" s="487"/>
      <c r="D4" s="487"/>
      <c r="E4" s="487"/>
      <c r="F4" s="487"/>
      <c r="G4" s="487"/>
      <c r="H4" s="487"/>
      <c r="I4" s="487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63"/>
      <c r="B5" s="63"/>
      <c r="C5" s="63"/>
      <c r="D5" s="63"/>
      <c r="E5" s="63"/>
      <c r="F5" s="63"/>
      <c r="G5" s="84"/>
      <c r="H5" s="93"/>
      <c r="I5" s="93"/>
      <c r="J5" s="14"/>
      <c r="K5" s="9"/>
      <c r="L5" s="9"/>
      <c r="M5" s="9"/>
      <c r="N5" s="9"/>
      <c r="O5" s="9"/>
      <c r="P5" s="9"/>
      <c r="Q5" s="9"/>
      <c r="R5" s="9"/>
    </row>
    <row r="6" spans="1:18" s="197" customFormat="1" ht="25.5" customHeight="1">
      <c r="A6" s="495" t="s">
        <v>21</v>
      </c>
      <c r="B6" s="525" t="s">
        <v>168</v>
      </c>
      <c r="C6" s="526"/>
      <c r="D6" s="525" t="s">
        <v>62</v>
      </c>
      <c r="E6" s="526"/>
      <c r="F6" s="525" t="s">
        <v>63</v>
      </c>
      <c r="G6" s="526"/>
      <c r="H6" s="523" t="s">
        <v>22</v>
      </c>
      <c r="I6" s="524"/>
      <c r="K6" s="16"/>
      <c r="L6" s="16"/>
      <c r="M6" s="16"/>
      <c r="N6" s="16"/>
      <c r="O6" s="16"/>
      <c r="P6" s="16"/>
      <c r="Q6" s="16"/>
      <c r="R6" s="16"/>
    </row>
    <row r="7" spans="1:18" s="197" customFormat="1" ht="25.5" customHeight="1" thickBot="1">
      <c r="A7" s="497"/>
      <c r="B7" s="193" t="s">
        <v>3</v>
      </c>
      <c r="C7" s="118" t="s">
        <v>23</v>
      </c>
      <c r="D7" s="193" t="s">
        <v>3</v>
      </c>
      <c r="E7" s="118" t="s">
        <v>23</v>
      </c>
      <c r="F7" s="193" t="s">
        <v>3</v>
      </c>
      <c r="G7" s="118" t="s">
        <v>23</v>
      </c>
      <c r="H7" s="193" t="s">
        <v>20</v>
      </c>
      <c r="I7" s="194" t="s">
        <v>23</v>
      </c>
      <c r="J7" s="198"/>
      <c r="K7" s="16"/>
      <c r="L7" s="16"/>
      <c r="M7" s="16"/>
      <c r="N7" s="16"/>
      <c r="O7" s="16"/>
      <c r="P7" s="16"/>
      <c r="Q7" s="16"/>
      <c r="R7" s="16"/>
    </row>
    <row r="8" spans="1:18" ht="24.75" customHeight="1">
      <c r="A8" s="87" t="s">
        <v>85</v>
      </c>
      <c r="B8" s="65">
        <v>3713</v>
      </c>
      <c r="C8" s="66">
        <f>(B8/$B$13)*100</f>
        <v>41.578947368421055</v>
      </c>
      <c r="D8" s="65">
        <v>85</v>
      </c>
      <c r="E8" s="66">
        <f>(D8/$D$13)*100</f>
        <v>27.070063694267514</v>
      </c>
      <c r="F8" s="65">
        <v>28</v>
      </c>
      <c r="G8" s="66">
        <f>(F8/$F$13)*100</f>
        <v>38.356164383561641</v>
      </c>
      <c r="H8" s="65">
        <v>3826</v>
      </c>
      <c r="I8" s="67">
        <f>(H8/$H$13)*100</f>
        <v>41.064720403563378</v>
      </c>
      <c r="J8" s="52"/>
    </row>
    <row r="9" spans="1:18" ht="12.75" customHeight="1">
      <c r="A9" s="89" t="s">
        <v>176</v>
      </c>
      <c r="B9" s="69">
        <v>1263</v>
      </c>
      <c r="C9" s="70">
        <f>(B9/$B$13)*100</f>
        <v>14.143337066069428</v>
      </c>
      <c r="D9" s="69">
        <v>28</v>
      </c>
      <c r="E9" s="70">
        <f>(D9/$D$13)*100</f>
        <v>8.9171974522292992</v>
      </c>
      <c r="F9" s="69">
        <v>0</v>
      </c>
      <c r="G9" s="70">
        <f>(F9/$F$13)*100</f>
        <v>0</v>
      </c>
      <c r="H9" s="69">
        <v>1291</v>
      </c>
      <c r="I9" s="71">
        <f>(H9/$H$13)*100</f>
        <v>13.856391542341957</v>
      </c>
      <c r="J9" s="52"/>
    </row>
    <row r="10" spans="1:18" ht="12.75" customHeight="1">
      <c r="A10" s="89" t="s">
        <v>177</v>
      </c>
      <c r="B10" s="69">
        <v>3573</v>
      </c>
      <c r="C10" s="70">
        <f>(B10/$B$13)*100</f>
        <v>40.011198208286672</v>
      </c>
      <c r="D10" s="69">
        <v>196</v>
      </c>
      <c r="E10" s="70">
        <f>(D10/$D$13)*100</f>
        <v>62.420382165605091</v>
      </c>
      <c r="F10" s="69">
        <v>44</v>
      </c>
      <c r="G10" s="70">
        <f>(F10/$F$13)*100</f>
        <v>60.273972602739725</v>
      </c>
      <c r="H10" s="69">
        <v>3813</v>
      </c>
      <c r="I10" s="71">
        <f>(H10/$H$13)*100</f>
        <v>40.925190511967372</v>
      </c>
      <c r="J10" s="52"/>
    </row>
    <row r="11" spans="1:18" ht="12.75" customHeight="1">
      <c r="A11" s="89" t="s">
        <v>178</v>
      </c>
      <c r="B11" s="69">
        <v>381</v>
      </c>
      <c r="C11" s="70">
        <f>(B11/$B$13)*100</f>
        <v>4.2665173572228445</v>
      </c>
      <c r="D11" s="69">
        <v>5</v>
      </c>
      <c r="E11" s="70">
        <f>(D11/$D$13)*100</f>
        <v>1.5923566878980893</v>
      </c>
      <c r="F11" s="69">
        <v>1</v>
      </c>
      <c r="G11" s="70">
        <f>(F11/$F$13)*100</f>
        <v>1.3698630136986301</v>
      </c>
      <c r="H11" s="69">
        <v>387</v>
      </c>
      <c r="I11" s="71">
        <f>(H11/$H$13)*100</f>
        <v>4.1536975421272944</v>
      </c>
      <c r="J11" s="52"/>
    </row>
    <row r="12" spans="1:18" ht="12.75" customHeight="1">
      <c r="A12" s="89"/>
      <c r="B12" s="69"/>
      <c r="C12" s="70"/>
      <c r="D12" s="69"/>
      <c r="E12" s="70"/>
      <c r="F12" s="69"/>
      <c r="G12" s="70"/>
      <c r="H12" s="69"/>
      <c r="I12" s="71"/>
      <c r="J12" s="45"/>
    </row>
    <row r="13" spans="1:18" ht="12.75" customHeight="1" thickBot="1">
      <c r="A13" s="172" t="s">
        <v>86</v>
      </c>
      <c r="B13" s="173">
        <f t="shared" ref="B13:I13" si="0">SUM(B8:B11)</f>
        <v>8930</v>
      </c>
      <c r="C13" s="174">
        <f t="shared" si="0"/>
        <v>99.999999999999986</v>
      </c>
      <c r="D13" s="173">
        <f t="shared" si="0"/>
        <v>314</v>
      </c>
      <c r="E13" s="174">
        <f t="shared" si="0"/>
        <v>99.999999999999986</v>
      </c>
      <c r="F13" s="173">
        <f t="shared" si="0"/>
        <v>73</v>
      </c>
      <c r="G13" s="174">
        <f t="shared" si="0"/>
        <v>100</v>
      </c>
      <c r="H13" s="173">
        <f t="shared" si="0"/>
        <v>9317</v>
      </c>
      <c r="I13" s="175">
        <f t="shared" si="0"/>
        <v>100</v>
      </c>
      <c r="J13" s="14"/>
    </row>
    <row r="14" spans="1:18" ht="25.5" customHeight="1">
      <c r="A14" s="296" t="s">
        <v>226</v>
      </c>
      <c r="B14" s="94"/>
      <c r="C14" s="94"/>
      <c r="D14" s="94"/>
      <c r="E14" s="94"/>
      <c r="F14" s="94"/>
      <c r="G14" s="94"/>
      <c r="H14" s="94"/>
      <c r="I14" s="94"/>
    </row>
    <row r="15" spans="1:18">
      <c r="A15" s="19" t="s">
        <v>119</v>
      </c>
      <c r="B15" s="53"/>
      <c r="C15" s="53"/>
      <c r="D15" s="53"/>
      <c r="E15" s="53"/>
      <c r="F15" s="53"/>
      <c r="G15" s="53"/>
      <c r="H15" s="53"/>
      <c r="I15" s="53"/>
    </row>
    <row r="16" spans="1:18">
      <c r="A16" s="9" t="s">
        <v>169</v>
      </c>
    </row>
  </sheetData>
  <mergeCells count="8">
    <mergeCell ref="A1:I1"/>
    <mergeCell ref="A3:I3"/>
    <mergeCell ref="A4:I4"/>
    <mergeCell ref="H6:I6"/>
    <mergeCell ref="A6:A7"/>
    <mergeCell ref="B6:C6"/>
    <mergeCell ref="D6:E6"/>
    <mergeCell ref="F6:G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5" orientation="landscape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B1:L91"/>
  <sheetViews>
    <sheetView showGridLines="0" view="pageBreakPreview" zoomScale="75" zoomScaleNormal="75" zoomScaleSheetLayoutView="75" workbookViewId="0">
      <selection activeCell="D21" sqref="D21"/>
    </sheetView>
  </sheetViews>
  <sheetFormatPr baseColWidth="10" defaultRowHeight="15" customHeight="1"/>
  <cols>
    <col min="2" max="2" width="71.85546875" bestFit="1" customWidth="1"/>
    <col min="3" max="12" width="18.42578125" style="433" customWidth="1"/>
  </cols>
  <sheetData>
    <row r="1" spans="2:12" ht="18">
      <c r="B1" s="527" t="s">
        <v>88</v>
      </c>
      <c r="C1" s="527"/>
      <c r="D1" s="527"/>
      <c r="E1" s="527"/>
      <c r="F1" s="527"/>
      <c r="G1" s="527"/>
      <c r="H1" s="527"/>
      <c r="I1" s="527"/>
      <c r="J1" s="527"/>
      <c r="K1" s="527"/>
      <c r="L1" s="527"/>
    </row>
    <row r="2" spans="2:12" ht="12.75">
      <c r="B2" s="431"/>
      <c r="C2" s="431"/>
      <c r="D2" s="431"/>
      <c r="E2" s="431"/>
      <c r="F2" s="431"/>
      <c r="G2" s="431"/>
      <c r="H2" s="431"/>
      <c r="I2" s="432"/>
    </row>
    <row r="3" spans="2:12">
      <c r="B3" s="528" t="s">
        <v>358</v>
      </c>
      <c r="C3" s="528"/>
      <c r="D3" s="528"/>
      <c r="E3" s="528"/>
      <c r="F3" s="528"/>
      <c r="G3" s="528"/>
      <c r="H3" s="528"/>
      <c r="I3" s="528"/>
      <c r="J3" s="528"/>
      <c r="K3" s="528"/>
      <c r="L3" s="528"/>
    </row>
    <row r="4" spans="2:12" ht="15.75" thickBot="1">
      <c r="B4" s="434"/>
      <c r="C4" s="434"/>
      <c r="D4" s="434"/>
      <c r="E4" s="434"/>
      <c r="F4" s="434"/>
      <c r="G4" s="434"/>
      <c r="H4" s="434"/>
      <c r="I4" s="434"/>
    </row>
    <row r="5" spans="2:12" ht="39" customHeight="1">
      <c r="B5" s="430" t="s">
        <v>21</v>
      </c>
      <c r="C5" s="409" t="s">
        <v>318</v>
      </c>
      <c r="D5" s="409" t="s">
        <v>237</v>
      </c>
      <c r="E5" s="409" t="s">
        <v>319</v>
      </c>
      <c r="F5" s="409" t="s">
        <v>320</v>
      </c>
      <c r="G5" s="409" t="s">
        <v>321</v>
      </c>
      <c r="H5" s="409" t="s">
        <v>322</v>
      </c>
      <c r="I5" s="409" t="s">
        <v>239</v>
      </c>
      <c r="J5" s="409" t="s">
        <v>24</v>
      </c>
      <c r="K5" s="409" t="s">
        <v>240</v>
      </c>
      <c r="L5" s="410" t="s">
        <v>323</v>
      </c>
    </row>
    <row r="6" spans="2:12" ht="13.5" thickBot="1">
      <c r="B6" s="435"/>
      <c r="C6" s="411" t="s">
        <v>1</v>
      </c>
      <c r="D6" s="411" t="s">
        <v>98</v>
      </c>
      <c r="E6" s="411" t="s">
        <v>98</v>
      </c>
      <c r="F6" s="411" t="s">
        <v>98</v>
      </c>
      <c r="G6" s="411" t="s">
        <v>98</v>
      </c>
      <c r="H6" s="411" t="s">
        <v>98</v>
      </c>
      <c r="I6" s="411" t="s">
        <v>98</v>
      </c>
      <c r="J6" s="411" t="s">
        <v>98</v>
      </c>
      <c r="K6" s="411" t="s">
        <v>324</v>
      </c>
      <c r="L6" s="412" t="s">
        <v>324</v>
      </c>
    </row>
    <row r="7" spans="2:12" ht="12.75" customHeight="1">
      <c r="B7" s="436"/>
      <c r="C7" s="293"/>
      <c r="D7" s="414"/>
      <c r="E7" s="414"/>
      <c r="F7" s="414"/>
      <c r="G7" s="414"/>
      <c r="H7" s="414"/>
      <c r="I7" s="414"/>
      <c r="J7" s="414"/>
      <c r="K7" s="413"/>
      <c r="L7" s="268"/>
    </row>
    <row r="8" spans="2:12" ht="22.5" customHeight="1">
      <c r="B8" s="458" t="s">
        <v>325</v>
      </c>
      <c r="C8" s="262">
        <v>22215</v>
      </c>
      <c r="D8" s="414">
        <v>92676606</v>
      </c>
      <c r="E8" s="414">
        <v>88552873</v>
      </c>
      <c r="F8" s="414">
        <v>15199796</v>
      </c>
      <c r="G8" s="414">
        <v>6296082</v>
      </c>
      <c r="H8" s="414">
        <v>79226097</v>
      </c>
      <c r="I8" s="414">
        <v>2698950</v>
      </c>
      <c r="J8" s="414">
        <v>8903714</v>
      </c>
      <c r="K8" s="414">
        <v>316257</v>
      </c>
      <c r="L8" s="301">
        <v>300534</v>
      </c>
    </row>
    <row r="9" spans="2:12" ht="21.75" customHeight="1">
      <c r="B9" s="457" t="s">
        <v>326</v>
      </c>
      <c r="C9" s="262">
        <v>3657</v>
      </c>
      <c r="D9" s="414">
        <v>24703726</v>
      </c>
      <c r="E9" s="414">
        <v>23867391</v>
      </c>
      <c r="F9" s="414">
        <v>3919683</v>
      </c>
      <c r="G9" s="414">
        <v>1568976</v>
      </c>
      <c r="H9" s="414">
        <v>21291886</v>
      </c>
      <c r="I9" s="414">
        <v>677668</v>
      </c>
      <c r="J9" s="414">
        <v>2350707</v>
      </c>
      <c r="K9" s="414">
        <v>85450</v>
      </c>
      <c r="L9" s="301">
        <v>83572</v>
      </c>
    </row>
    <row r="10" spans="2:12" ht="12.75">
      <c r="B10" s="457" t="s">
        <v>327</v>
      </c>
      <c r="C10" s="262">
        <v>598</v>
      </c>
      <c r="D10" s="414">
        <v>4944360</v>
      </c>
      <c r="E10" s="414">
        <v>4742189</v>
      </c>
      <c r="F10" s="414">
        <v>742106</v>
      </c>
      <c r="G10" s="414">
        <v>290509</v>
      </c>
      <c r="H10" s="414">
        <v>4314535</v>
      </c>
      <c r="I10" s="414">
        <v>92033</v>
      </c>
      <c r="J10" s="414">
        <v>451597</v>
      </c>
      <c r="K10" s="414">
        <v>19034</v>
      </c>
      <c r="L10" s="301">
        <v>18774</v>
      </c>
    </row>
    <row r="11" spans="2:12" ht="12.75">
      <c r="B11" s="457" t="s">
        <v>328</v>
      </c>
      <c r="C11" s="262">
        <v>1364</v>
      </c>
      <c r="D11" s="414">
        <v>9290406</v>
      </c>
      <c r="E11" s="414">
        <v>9048308</v>
      </c>
      <c r="F11" s="414">
        <v>1616762</v>
      </c>
      <c r="G11" s="414">
        <v>748821</v>
      </c>
      <c r="H11" s="414">
        <v>7932414</v>
      </c>
      <c r="I11" s="414">
        <v>366769</v>
      </c>
      <c r="J11" s="414">
        <v>867941</v>
      </c>
      <c r="K11" s="414">
        <v>32746</v>
      </c>
      <c r="L11" s="301">
        <v>32102</v>
      </c>
    </row>
    <row r="12" spans="2:12" ht="12.75">
      <c r="B12" s="457" t="s">
        <v>329</v>
      </c>
      <c r="C12" s="262">
        <v>1544</v>
      </c>
      <c r="D12" s="414">
        <v>12252370</v>
      </c>
      <c r="E12" s="414">
        <v>11243679</v>
      </c>
      <c r="F12" s="414">
        <v>835063</v>
      </c>
      <c r="G12" s="414">
        <v>430369</v>
      </c>
      <c r="H12" s="414">
        <v>11547414</v>
      </c>
      <c r="I12" s="414">
        <v>246471</v>
      </c>
      <c r="J12" s="414">
        <v>404694</v>
      </c>
      <c r="K12" s="414">
        <v>12019</v>
      </c>
      <c r="L12" s="301">
        <v>11365</v>
      </c>
    </row>
    <row r="13" spans="2:12" ht="12.75">
      <c r="B13" s="457" t="s">
        <v>330</v>
      </c>
      <c r="C13" s="262">
        <v>1503</v>
      </c>
      <c r="D13" s="414">
        <v>8905246</v>
      </c>
      <c r="E13" s="414">
        <v>8509610</v>
      </c>
      <c r="F13" s="414">
        <v>1606792</v>
      </c>
      <c r="G13" s="414">
        <v>776578</v>
      </c>
      <c r="H13" s="414">
        <v>7454929</v>
      </c>
      <c r="I13" s="414">
        <v>227552</v>
      </c>
      <c r="J13" s="414">
        <v>830215</v>
      </c>
      <c r="K13" s="414">
        <v>23941</v>
      </c>
      <c r="L13" s="301">
        <v>22840</v>
      </c>
    </row>
    <row r="14" spans="2:12" ht="12.75">
      <c r="B14" s="457" t="s">
        <v>331</v>
      </c>
      <c r="C14" s="262">
        <v>409</v>
      </c>
      <c r="D14" s="414">
        <v>3460383</v>
      </c>
      <c r="E14" s="414">
        <v>3377874</v>
      </c>
      <c r="F14" s="414">
        <v>446550</v>
      </c>
      <c r="G14" s="414">
        <v>213577</v>
      </c>
      <c r="H14" s="414">
        <v>3066631</v>
      </c>
      <c r="I14" s="414">
        <v>67654</v>
      </c>
      <c r="J14" s="414">
        <v>232973</v>
      </c>
      <c r="K14" s="414">
        <v>5905</v>
      </c>
      <c r="L14" s="301">
        <v>5749</v>
      </c>
    </row>
    <row r="15" spans="2:12" ht="12.75">
      <c r="B15" s="457" t="s">
        <v>332</v>
      </c>
      <c r="C15" s="262">
        <v>9870</v>
      </c>
      <c r="D15" s="414">
        <v>7805125</v>
      </c>
      <c r="E15" s="414">
        <v>7522981</v>
      </c>
      <c r="F15" s="414">
        <v>2546501</v>
      </c>
      <c r="G15" s="414">
        <v>833956</v>
      </c>
      <c r="H15" s="414">
        <v>5398639</v>
      </c>
      <c r="I15" s="414">
        <v>407278</v>
      </c>
      <c r="J15" s="414">
        <v>1712545</v>
      </c>
      <c r="K15" s="414">
        <v>78888</v>
      </c>
      <c r="L15" s="301">
        <v>69393</v>
      </c>
    </row>
    <row r="16" spans="2:12" ht="12.75">
      <c r="B16" s="457" t="s">
        <v>333</v>
      </c>
      <c r="C16" s="262">
        <v>2519</v>
      </c>
      <c r="D16" s="414">
        <v>11881023</v>
      </c>
      <c r="E16" s="414">
        <v>11396545</v>
      </c>
      <c r="F16" s="414">
        <v>2681296</v>
      </c>
      <c r="G16" s="414">
        <v>1060857</v>
      </c>
      <c r="H16" s="414">
        <v>9432402</v>
      </c>
      <c r="I16" s="414">
        <v>437746</v>
      </c>
      <c r="J16" s="414">
        <v>1620439</v>
      </c>
      <c r="K16" s="414">
        <v>46763</v>
      </c>
      <c r="L16" s="301">
        <v>45436</v>
      </c>
    </row>
    <row r="17" spans="2:12" ht="12.75">
      <c r="B17" s="457" t="s">
        <v>334</v>
      </c>
      <c r="C17" s="262">
        <v>752</v>
      </c>
      <c r="D17" s="414">
        <v>9433966</v>
      </c>
      <c r="E17" s="414">
        <v>8844298</v>
      </c>
      <c r="F17" s="414">
        <v>805042</v>
      </c>
      <c r="G17" s="414">
        <v>372438</v>
      </c>
      <c r="H17" s="414">
        <v>8787247</v>
      </c>
      <c r="I17" s="414">
        <v>175781</v>
      </c>
      <c r="J17" s="414">
        <v>432604</v>
      </c>
      <c r="K17" s="414">
        <v>11512</v>
      </c>
      <c r="L17" s="301">
        <v>11304</v>
      </c>
    </row>
    <row r="18" spans="2:12" ht="12.75" customHeight="1">
      <c r="B18" s="439"/>
      <c r="C18" s="262"/>
      <c r="D18" s="414"/>
      <c r="E18" s="414"/>
      <c r="F18" s="414"/>
      <c r="G18" s="414"/>
      <c r="H18" s="414"/>
      <c r="I18" s="414"/>
      <c r="J18" s="414"/>
      <c r="K18" s="414"/>
      <c r="L18" s="301"/>
    </row>
    <row r="19" spans="2:12" ht="12.75">
      <c r="B19" s="458" t="s">
        <v>335</v>
      </c>
      <c r="C19" s="262">
        <v>4761</v>
      </c>
      <c r="D19" s="414">
        <v>16149373</v>
      </c>
      <c r="E19" s="414">
        <v>15559471</v>
      </c>
      <c r="F19" s="414">
        <v>4111750</v>
      </c>
      <c r="G19" s="414">
        <v>2173161</v>
      </c>
      <c r="H19" s="414">
        <v>12379584</v>
      </c>
      <c r="I19" s="414">
        <v>990625</v>
      </c>
      <c r="J19" s="414">
        <v>1938589</v>
      </c>
      <c r="K19" s="414">
        <v>46697</v>
      </c>
      <c r="L19" s="301">
        <v>44056</v>
      </c>
    </row>
    <row r="20" spans="2:12" ht="12.75" customHeight="1">
      <c r="B20" s="439"/>
      <c r="C20" s="262"/>
      <c r="D20" s="414"/>
      <c r="E20" s="414"/>
      <c r="F20" s="414"/>
      <c r="G20" s="414"/>
      <c r="H20" s="414"/>
      <c r="I20" s="414"/>
      <c r="J20" s="414"/>
      <c r="K20" s="414"/>
      <c r="L20" s="301"/>
    </row>
    <row r="21" spans="2:12" ht="12.75">
      <c r="B21" s="457" t="s">
        <v>336</v>
      </c>
      <c r="C21" s="262">
        <v>4761</v>
      </c>
      <c r="D21" s="414">
        <v>16149373</v>
      </c>
      <c r="E21" s="414">
        <v>15559471</v>
      </c>
      <c r="F21" s="414">
        <v>4111750</v>
      </c>
      <c r="G21" s="414">
        <v>2173161</v>
      </c>
      <c r="H21" s="414">
        <v>12379584</v>
      </c>
      <c r="I21" s="414">
        <v>990625</v>
      </c>
      <c r="J21" s="414">
        <v>1938589</v>
      </c>
      <c r="K21" s="414">
        <v>46697</v>
      </c>
      <c r="L21" s="301">
        <v>44056</v>
      </c>
    </row>
    <row r="22" spans="2:12" ht="13.5" thickBot="1">
      <c r="B22" s="440"/>
      <c r="C22" s="441"/>
      <c r="D22" s="129"/>
      <c r="E22" s="129"/>
      <c r="F22" s="129"/>
      <c r="G22" s="129"/>
      <c r="H22" s="129"/>
      <c r="I22" s="129"/>
      <c r="J22" s="129"/>
      <c r="K22" s="129"/>
      <c r="L22" s="442"/>
    </row>
    <row r="23" spans="2:12" ht="12.75">
      <c r="B23" s="427" t="s">
        <v>261</v>
      </c>
    </row>
    <row r="24" spans="2:12" ht="14.25">
      <c r="B24" s="421" t="s">
        <v>262</v>
      </c>
    </row>
    <row r="25" spans="2:12" ht="14.25">
      <c r="B25" s="421"/>
    </row>
    <row r="26" spans="2:12" ht="14.25">
      <c r="B26" s="421"/>
    </row>
    <row r="27" spans="2:12" ht="33.75" customHeight="1">
      <c r="B27" s="443"/>
    </row>
    <row r="28" spans="2:12">
      <c r="B28" s="528" t="s">
        <v>359</v>
      </c>
      <c r="C28" s="528"/>
      <c r="D28" s="528"/>
      <c r="E28" s="528"/>
      <c r="F28" s="528"/>
      <c r="G28" s="528"/>
      <c r="H28" s="528"/>
      <c r="I28" s="528"/>
      <c r="J28" s="528"/>
      <c r="K28" s="528"/>
      <c r="L28" s="528"/>
    </row>
    <row r="29" spans="2:12" ht="12.75"/>
    <row r="30" spans="2:12" ht="13.5" thickBot="1">
      <c r="B30" s="444"/>
    </row>
    <row r="31" spans="2:12" ht="39" customHeight="1">
      <c r="B31" s="430" t="s">
        <v>21</v>
      </c>
      <c r="C31" s="409" t="s">
        <v>318</v>
      </c>
      <c r="D31" s="409" t="s">
        <v>237</v>
      </c>
      <c r="E31" s="409" t="s">
        <v>319</v>
      </c>
      <c r="F31" s="409" t="s">
        <v>320</v>
      </c>
      <c r="G31" s="409" t="s">
        <v>321</v>
      </c>
      <c r="H31" s="409" t="s">
        <v>322</v>
      </c>
      <c r="I31" s="409" t="s">
        <v>239</v>
      </c>
      <c r="J31" s="409" t="s">
        <v>24</v>
      </c>
      <c r="K31" s="409" t="s">
        <v>240</v>
      </c>
      <c r="L31" s="410" t="s">
        <v>323</v>
      </c>
    </row>
    <row r="32" spans="2:12" ht="13.5" thickBot="1">
      <c r="B32" s="435"/>
      <c r="C32" s="411" t="s">
        <v>1</v>
      </c>
      <c r="D32" s="411" t="s">
        <v>98</v>
      </c>
      <c r="E32" s="411" t="s">
        <v>98</v>
      </c>
      <c r="F32" s="411" t="s">
        <v>98</v>
      </c>
      <c r="G32" s="411" t="s">
        <v>98</v>
      </c>
      <c r="H32" s="411" t="s">
        <v>98</v>
      </c>
      <c r="I32" s="411" t="s">
        <v>98</v>
      </c>
      <c r="J32" s="411" t="s">
        <v>98</v>
      </c>
      <c r="K32" s="411" t="s">
        <v>324</v>
      </c>
      <c r="L32" s="412" t="s">
        <v>324</v>
      </c>
    </row>
    <row r="33" spans="2:12" ht="12.75" customHeight="1">
      <c r="B33" s="436"/>
      <c r="C33" s="293"/>
      <c r="D33" s="414"/>
      <c r="E33" s="414"/>
      <c r="F33" s="414"/>
      <c r="G33" s="414"/>
      <c r="H33" s="414"/>
      <c r="I33" s="414"/>
      <c r="J33" s="414"/>
      <c r="K33" s="413"/>
      <c r="L33" s="268"/>
    </row>
    <row r="34" spans="2:12" ht="22.5" customHeight="1">
      <c r="B34" s="437" t="s">
        <v>325</v>
      </c>
      <c r="C34" s="262">
        <v>22500</v>
      </c>
      <c r="D34" s="414">
        <v>94426651</v>
      </c>
      <c r="E34" s="414">
        <v>89575375</v>
      </c>
      <c r="F34" s="414">
        <v>15579455</v>
      </c>
      <c r="G34" s="414">
        <v>6364805</v>
      </c>
      <c r="H34" s="414">
        <v>80570592</v>
      </c>
      <c r="I34" s="414">
        <v>2832796</v>
      </c>
      <c r="J34" s="414">
        <v>9214651</v>
      </c>
      <c r="K34" s="414">
        <v>337097</v>
      </c>
      <c r="L34" s="301">
        <v>323354</v>
      </c>
    </row>
    <row r="35" spans="2:12" ht="21.75" customHeight="1">
      <c r="B35" s="438" t="s">
        <v>326</v>
      </c>
      <c r="C35" s="262" t="s">
        <v>280</v>
      </c>
      <c r="D35" s="414" t="s">
        <v>280</v>
      </c>
      <c r="E35" s="414" t="s">
        <v>280</v>
      </c>
      <c r="F35" s="414" t="s">
        <v>280</v>
      </c>
      <c r="G35" s="414" t="s">
        <v>280</v>
      </c>
      <c r="H35" s="414" t="s">
        <v>280</v>
      </c>
      <c r="I35" s="414" t="s">
        <v>280</v>
      </c>
      <c r="J35" s="414" t="s">
        <v>280</v>
      </c>
      <c r="K35" s="414" t="s">
        <v>280</v>
      </c>
      <c r="L35" s="301" t="s">
        <v>280</v>
      </c>
    </row>
    <row r="36" spans="2:12" ht="12.75">
      <c r="B36" s="438" t="s">
        <v>327</v>
      </c>
      <c r="C36" s="262" t="s">
        <v>280</v>
      </c>
      <c r="D36" s="414" t="s">
        <v>280</v>
      </c>
      <c r="E36" s="414" t="s">
        <v>280</v>
      </c>
      <c r="F36" s="414" t="s">
        <v>280</v>
      </c>
      <c r="G36" s="414" t="s">
        <v>280</v>
      </c>
      <c r="H36" s="414" t="s">
        <v>280</v>
      </c>
      <c r="I36" s="414" t="s">
        <v>280</v>
      </c>
      <c r="J36" s="414" t="s">
        <v>280</v>
      </c>
      <c r="K36" s="414" t="s">
        <v>280</v>
      </c>
      <c r="L36" s="301" t="s">
        <v>280</v>
      </c>
    </row>
    <row r="37" spans="2:12" ht="12.75">
      <c r="B37" s="438" t="s">
        <v>328</v>
      </c>
      <c r="C37" s="262" t="s">
        <v>280</v>
      </c>
      <c r="D37" s="414" t="s">
        <v>280</v>
      </c>
      <c r="E37" s="414" t="s">
        <v>280</v>
      </c>
      <c r="F37" s="414" t="s">
        <v>280</v>
      </c>
      <c r="G37" s="414" t="s">
        <v>280</v>
      </c>
      <c r="H37" s="414" t="s">
        <v>280</v>
      </c>
      <c r="I37" s="414" t="s">
        <v>280</v>
      </c>
      <c r="J37" s="414" t="s">
        <v>280</v>
      </c>
      <c r="K37" s="414" t="s">
        <v>280</v>
      </c>
      <c r="L37" s="301" t="s">
        <v>280</v>
      </c>
    </row>
    <row r="38" spans="2:12" ht="12.75">
      <c r="B38" s="438" t="s">
        <v>329</v>
      </c>
      <c r="C38" s="262" t="s">
        <v>280</v>
      </c>
      <c r="D38" s="414" t="s">
        <v>280</v>
      </c>
      <c r="E38" s="414" t="s">
        <v>280</v>
      </c>
      <c r="F38" s="414" t="s">
        <v>280</v>
      </c>
      <c r="G38" s="414" t="s">
        <v>280</v>
      </c>
      <c r="H38" s="414" t="s">
        <v>280</v>
      </c>
      <c r="I38" s="414" t="s">
        <v>280</v>
      </c>
      <c r="J38" s="414" t="s">
        <v>280</v>
      </c>
      <c r="K38" s="414" t="s">
        <v>280</v>
      </c>
      <c r="L38" s="301" t="s">
        <v>280</v>
      </c>
    </row>
    <row r="39" spans="2:12" ht="12.75">
      <c r="B39" s="438" t="s">
        <v>330</v>
      </c>
      <c r="C39" s="262" t="s">
        <v>280</v>
      </c>
      <c r="D39" s="414" t="s">
        <v>280</v>
      </c>
      <c r="E39" s="414" t="s">
        <v>280</v>
      </c>
      <c r="F39" s="414" t="s">
        <v>280</v>
      </c>
      <c r="G39" s="414" t="s">
        <v>280</v>
      </c>
      <c r="H39" s="414" t="s">
        <v>280</v>
      </c>
      <c r="I39" s="414" t="s">
        <v>280</v>
      </c>
      <c r="J39" s="414" t="s">
        <v>280</v>
      </c>
      <c r="K39" s="414" t="s">
        <v>280</v>
      </c>
      <c r="L39" s="301" t="s">
        <v>280</v>
      </c>
    </row>
    <row r="40" spans="2:12" ht="25.5">
      <c r="B40" s="438" t="s">
        <v>331</v>
      </c>
      <c r="C40" s="262" t="s">
        <v>280</v>
      </c>
      <c r="D40" s="414" t="s">
        <v>280</v>
      </c>
      <c r="E40" s="414" t="s">
        <v>280</v>
      </c>
      <c r="F40" s="414" t="s">
        <v>280</v>
      </c>
      <c r="G40" s="414" t="s">
        <v>280</v>
      </c>
      <c r="H40" s="414" t="s">
        <v>280</v>
      </c>
      <c r="I40" s="414" t="s">
        <v>280</v>
      </c>
      <c r="J40" s="414" t="s">
        <v>280</v>
      </c>
      <c r="K40" s="414" t="s">
        <v>280</v>
      </c>
      <c r="L40" s="301" t="s">
        <v>280</v>
      </c>
    </row>
    <row r="41" spans="2:12" ht="12.75">
      <c r="B41" s="438" t="s">
        <v>332</v>
      </c>
      <c r="C41" s="262" t="s">
        <v>280</v>
      </c>
      <c r="D41" s="414" t="s">
        <v>280</v>
      </c>
      <c r="E41" s="414" t="s">
        <v>280</v>
      </c>
      <c r="F41" s="414" t="s">
        <v>280</v>
      </c>
      <c r="G41" s="414" t="s">
        <v>280</v>
      </c>
      <c r="H41" s="414" t="s">
        <v>280</v>
      </c>
      <c r="I41" s="414" t="s">
        <v>280</v>
      </c>
      <c r="J41" s="414" t="s">
        <v>280</v>
      </c>
      <c r="K41" s="414" t="s">
        <v>280</v>
      </c>
      <c r="L41" s="301" t="s">
        <v>280</v>
      </c>
    </row>
    <row r="42" spans="2:12" ht="12.75">
      <c r="B42" s="438" t="s">
        <v>333</v>
      </c>
      <c r="C42" s="262" t="s">
        <v>280</v>
      </c>
      <c r="D42" s="414" t="s">
        <v>280</v>
      </c>
      <c r="E42" s="414" t="s">
        <v>280</v>
      </c>
      <c r="F42" s="414" t="s">
        <v>280</v>
      </c>
      <c r="G42" s="414" t="s">
        <v>280</v>
      </c>
      <c r="H42" s="414" t="s">
        <v>280</v>
      </c>
      <c r="I42" s="414" t="s">
        <v>280</v>
      </c>
      <c r="J42" s="414" t="s">
        <v>280</v>
      </c>
      <c r="K42" s="414" t="s">
        <v>280</v>
      </c>
      <c r="L42" s="301" t="s">
        <v>280</v>
      </c>
    </row>
    <row r="43" spans="2:12" ht="12.75">
      <c r="B43" s="438" t="s">
        <v>334</v>
      </c>
      <c r="C43" s="262" t="s">
        <v>280</v>
      </c>
      <c r="D43" s="414" t="s">
        <v>280</v>
      </c>
      <c r="E43" s="414" t="s">
        <v>280</v>
      </c>
      <c r="F43" s="414" t="s">
        <v>280</v>
      </c>
      <c r="G43" s="414" t="s">
        <v>280</v>
      </c>
      <c r="H43" s="414" t="s">
        <v>280</v>
      </c>
      <c r="I43" s="414" t="s">
        <v>280</v>
      </c>
      <c r="J43" s="414" t="s">
        <v>280</v>
      </c>
      <c r="K43" s="414" t="s">
        <v>280</v>
      </c>
      <c r="L43" s="301" t="s">
        <v>280</v>
      </c>
    </row>
    <row r="44" spans="2:12" ht="12.75" customHeight="1">
      <c r="B44" s="439"/>
      <c r="C44" s="262"/>
      <c r="D44" s="414"/>
      <c r="E44" s="414"/>
      <c r="F44" s="414"/>
      <c r="G44" s="414"/>
      <c r="H44" s="414"/>
      <c r="I44" s="414"/>
      <c r="J44" s="414"/>
      <c r="K44" s="414"/>
      <c r="L44" s="301"/>
    </row>
    <row r="45" spans="2:12" ht="12.75">
      <c r="B45" s="437" t="s">
        <v>335</v>
      </c>
      <c r="C45" s="262">
        <v>4874</v>
      </c>
      <c r="D45" s="414">
        <v>16430160</v>
      </c>
      <c r="E45" s="414">
        <v>15985958</v>
      </c>
      <c r="F45" s="414">
        <v>4130828</v>
      </c>
      <c r="G45" s="414">
        <v>2154081</v>
      </c>
      <c r="H45" s="414">
        <v>12863275</v>
      </c>
      <c r="I45" s="414">
        <v>1009805</v>
      </c>
      <c r="J45" s="414">
        <v>1976747</v>
      </c>
      <c r="K45" s="414">
        <v>50543</v>
      </c>
      <c r="L45" s="301">
        <v>47121</v>
      </c>
    </row>
    <row r="46" spans="2:12" ht="12.75" customHeight="1">
      <c r="B46" s="439"/>
      <c r="C46" s="262" t="s">
        <v>280</v>
      </c>
      <c r="D46" s="414" t="s">
        <v>280</v>
      </c>
      <c r="E46" s="414" t="s">
        <v>280</v>
      </c>
      <c r="F46" s="414" t="s">
        <v>280</v>
      </c>
      <c r="G46" s="414" t="s">
        <v>280</v>
      </c>
      <c r="H46" s="414" t="s">
        <v>280</v>
      </c>
      <c r="I46" s="414" t="s">
        <v>280</v>
      </c>
      <c r="J46" s="414" t="s">
        <v>280</v>
      </c>
      <c r="K46" s="414" t="s">
        <v>280</v>
      </c>
      <c r="L46" s="301" t="s">
        <v>280</v>
      </c>
    </row>
    <row r="47" spans="2:12" ht="12.75">
      <c r="B47" s="438" t="s">
        <v>336</v>
      </c>
      <c r="C47" s="262" t="s">
        <v>280</v>
      </c>
      <c r="D47" s="414" t="s">
        <v>280</v>
      </c>
      <c r="E47" s="414" t="s">
        <v>280</v>
      </c>
      <c r="F47" s="414" t="s">
        <v>280</v>
      </c>
      <c r="G47" s="414" t="s">
        <v>280</v>
      </c>
      <c r="H47" s="414" t="s">
        <v>280</v>
      </c>
      <c r="I47" s="414" t="s">
        <v>280</v>
      </c>
      <c r="J47" s="414" t="s">
        <v>280</v>
      </c>
      <c r="K47" s="414" t="s">
        <v>280</v>
      </c>
      <c r="L47" s="301" t="s">
        <v>280</v>
      </c>
    </row>
    <row r="48" spans="2:12" ht="13.5" thickBot="1">
      <c r="B48" s="440"/>
      <c r="C48" s="441"/>
      <c r="D48" s="129"/>
      <c r="E48" s="129"/>
      <c r="F48" s="129"/>
      <c r="G48" s="129"/>
      <c r="H48" s="129"/>
      <c r="I48" s="129"/>
      <c r="J48" s="129"/>
      <c r="K48" s="129"/>
      <c r="L48" s="442"/>
    </row>
    <row r="49" spans="2:12" ht="12.75">
      <c r="B49" s="445"/>
      <c r="C49" s="445"/>
      <c r="D49" s="445"/>
      <c r="E49" s="445"/>
      <c r="F49" s="445"/>
      <c r="G49" s="445"/>
      <c r="H49" s="185"/>
      <c r="I49" s="185"/>
      <c r="J49" s="185"/>
      <c r="K49" s="185"/>
      <c r="L49" s="185"/>
    </row>
    <row r="50" spans="2:12" ht="12.75">
      <c r="B50" s="428" t="s">
        <v>337</v>
      </c>
      <c r="C50" s="446"/>
      <c r="D50" s="446"/>
      <c r="E50" s="447"/>
      <c r="F50" s="24"/>
      <c r="G50" s="446"/>
    </row>
    <row r="51" spans="2:12" ht="14.25">
      <c r="B51" s="421" t="s">
        <v>265</v>
      </c>
      <c r="C51" s="23"/>
      <c r="D51" s="23"/>
      <c r="E51" s="23"/>
      <c r="F51" s="23"/>
      <c r="G51" s="429"/>
    </row>
    <row r="52" spans="2:12" ht="12.75">
      <c r="B52" s="289" t="s">
        <v>369</v>
      </c>
      <c r="C52" s="290"/>
      <c r="D52" s="290"/>
      <c r="E52" s="429"/>
      <c r="F52" s="429"/>
      <c r="G52" s="429"/>
    </row>
    <row r="53" spans="2:12" ht="12.75">
      <c r="B53" s="289"/>
      <c r="C53" s="290"/>
      <c r="D53" s="290"/>
      <c r="E53" s="429"/>
      <c r="F53" s="429"/>
      <c r="G53" s="429"/>
    </row>
    <row r="60" spans="2:12" ht="12.75"/>
    <row r="61" spans="2:12" ht="12.75"/>
    <row r="62" spans="2:12" ht="12.75"/>
    <row r="63" spans="2:12" ht="12.75"/>
    <row r="64" spans="2:12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</sheetData>
  <mergeCells count="3">
    <mergeCell ref="B1:L1"/>
    <mergeCell ref="B3:L3"/>
    <mergeCell ref="B28:L28"/>
  </mergeCells>
  <phoneticPr fontId="11" type="noConversion"/>
  <hyperlinks>
    <hyperlink ref="B51" r:id="rId1"/>
  </hyperlinks>
  <printOptions horizontalCentered="1"/>
  <pageMargins left="0.78740157480314965" right="0.78740157480314965" top="0.59055118110236227" bottom="0.98425196850393704" header="0" footer="0"/>
  <pageSetup paperSize="9" scale="47" orientation="landscape" r:id="rId2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1:L61"/>
  <sheetViews>
    <sheetView showGridLines="0" view="pageBreakPreview" topLeftCell="A7" zoomScale="75" zoomScaleNormal="75" zoomScaleSheetLayoutView="75" workbookViewId="0">
      <selection activeCell="D21" sqref="D21"/>
    </sheetView>
  </sheetViews>
  <sheetFormatPr baseColWidth="10" defaultRowHeight="15" customHeight="1"/>
  <cols>
    <col min="1" max="1" width="80.42578125" customWidth="1"/>
  </cols>
  <sheetData>
    <row r="1" spans="1:11" ht="18">
      <c r="A1" s="527" t="s">
        <v>88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</row>
    <row r="2" spans="1:11" ht="18">
      <c r="A2" s="448"/>
      <c r="B2" s="448"/>
      <c r="C2" s="448"/>
      <c r="D2" s="448"/>
      <c r="E2" s="448"/>
      <c r="F2" s="448"/>
      <c r="G2" s="448"/>
      <c r="H2" s="448"/>
      <c r="I2" s="448"/>
      <c r="J2" s="448"/>
      <c r="K2" s="448"/>
    </row>
    <row r="3" spans="1:11">
      <c r="A3" s="528" t="s">
        <v>338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</row>
    <row r="4" spans="1:11" ht="13.5" thickBot="1"/>
    <row r="5" spans="1:11" ht="51">
      <c r="A5" s="449" t="s">
        <v>21</v>
      </c>
      <c r="B5" s="409" t="s">
        <v>318</v>
      </c>
      <c r="C5" s="409" t="s">
        <v>237</v>
      </c>
      <c r="D5" s="409" t="s">
        <v>319</v>
      </c>
      <c r="E5" s="409" t="s">
        <v>320</v>
      </c>
      <c r="F5" s="409" t="s">
        <v>321</v>
      </c>
      <c r="G5" s="409" t="s">
        <v>322</v>
      </c>
      <c r="H5" s="409" t="s">
        <v>239</v>
      </c>
      <c r="I5" s="409" t="s">
        <v>24</v>
      </c>
      <c r="J5" s="409" t="s">
        <v>240</v>
      </c>
      <c r="K5" s="410" t="s">
        <v>323</v>
      </c>
    </row>
    <row r="6" spans="1:11" ht="26.25" thickBot="1">
      <c r="A6" s="450"/>
      <c r="B6" s="411" t="s">
        <v>1</v>
      </c>
      <c r="C6" s="411" t="s">
        <v>98</v>
      </c>
      <c r="D6" s="411" t="s">
        <v>98</v>
      </c>
      <c r="E6" s="411" t="s">
        <v>98</v>
      </c>
      <c r="F6" s="411" t="s">
        <v>98</v>
      </c>
      <c r="G6" s="411" t="s">
        <v>98</v>
      </c>
      <c r="H6" s="411" t="s">
        <v>98</v>
      </c>
      <c r="I6" s="411" t="s">
        <v>98</v>
      </c>
      <c r="J6" s="411" t="s">
        <v>324</v>
      </c>
      <c r="K6" s="412" t="s">
        <v>324</v>
      </c>
    </row>
    <row r="7" spans="1:11" ht="12.75">
      <c r="A7" s="413"/>
      <c r="B7" s="414"/>
      <c r="C7" s="414"/>
      <c r="D7" s="414"/>
      <c r="E7" s="414"/>
      <c r="F7" s="414"/>
      <c r="G7" s="414"/>
      <c r="H7" s="414"/>
      <c r="I7" s="414"/>
      <c r="J7" s="413"/>
      <c r="K7" s="268"/>
    </row>
    <row r="8" spans="1:11" ht="12.75">
      <c r="A8" s="451"/>
      <c r="B8" s="414"/>
      <c r="C8" s="414"/>
      <c r="D8" s="414"/>
      <c r="E8" s="414"/>
      <c r="F8" s="414"/>
      <c r="G8" s="414"/>
      <c r="H8" s="414"/>
      <c r="I8" s="414"/>
      <c r="J8" s="414"/>
      <c r="K8" s="301"/>
    </row>
    <row r="9" spans="1:11" ht="12.75">
      <c r="A9" s="459" t="s">
        <v>339</v>
      </c>
      <c r="B9" s="414">
        <v>9941</v>
      </c>
      <c r="C9" s="414">
        <v>6050785</v>
      </c>
      <c r="D9" s="414">
        <v>5887444</v>
      </c>
      <c r="E9" s="414">
        <v>1607157</v>
      </c>
      <c r="F9" s="414">
        <v>511682</v>
      </c>
      <c r="G9" s="414">
        <v>4575574</v>
      </c>
      <c r="H9" s="414">
        <v>230141</v>
      </c>
      <c r="I9" s="414">
        <v>1095475</v>
      </c>
      <c r="J9" s="414">
        <v>47595</v>
      </c>
      <c r="K9" s="301">
        <v>40506</v>
      </c>
    </row>
    <row r="10" spans="1:11" ht="12.75">
      <c r="A10" s="459" t="s">
        <v>340</v>
      </c>
      <c r="B10" s="414">
        <v>1005</v>
      </c>
      <c r="C10" s="414">
        <v>788839</v>
      </c>
      <c r="D10" s="414">
        <v>777923</v>
      </c>
      <c r="E10" s="414">
        <v>215520</v>
      </c>
      <c r="F10" s="414">
        <v>68745</v>
      </c>
      <c r="G10" s="414">
        <v>595296</v>
      </c>
      <c r="H10" s="414">
        <v>57760</v>
      </c>
      <c r="I10" s="414">
        <v>146776</v>
      </c>
      <c r="J10" s="414">
        <v>6566</v>
      </c>
      <c r="K10" s="301">
        <v>5981</v>
      </c>
    </row>
    <row r="11" spans="1:11" ht="12.75">
      <c r="A11" s="459" t="s">
        <v>341</v>
      </c>
      <c r="B11" s="414">
        <v>8936</v>
      </c>
      <c r="C11" s="414">
        <v>5261945</v>
      </c>
      <c r="D11" s="414">
        <v>5109521</v>
      </c>
      <c r="E11" s="414">
        <v>1391637</v>
      </c>
      <c r="F11" s="414">
        <v>442937</v>
      </c>
      <c r="G11" s="414">
        <v>3980278</v>
      </c>
      <c r="H11" s="414">
        <v>172381</v>
      </c>
      <c r="I11" s="414">
        <v>948700</v>
      </c>
      <c r="J11" s="414">
        <v>41029</v>
      </c>
      <c r="K11" s="301">
        <v>34525</v>
      </c>
    </row>
    <row r="12" spans="1:11" ht="12.75">
      <c r="A12" s="459" t="s">
        <v>342</v>
      </c>
      <c r="B12" s="414">
        <v>1652</v>
      </c>
      <c r="C12" s="414">
        <v>12569493</v>
      </c>
      <c r="D12" s="414">
        <v>12145859</v>
      </c>
      <c r="E12" s="414">
        <v>3043814</v>
      </c>
      <c r="F12" s="414">
        <v>1379227</v>
      </c>
      <c r="G12" s="414">
        <v>9674341</v>
      </c>
      <c r="H12" s="414">
        <v>562938</v>
      </c>
      <c r="I12" s="414">
        <v>1664588</v>
      </c>
      <c r="J12" s="414">
        <v>42285</v>
      </c>
      <c r="K12" s="301">
        <v>41682</v>
      </c>
    </row>
    <row r="13" spans="1:11" ht="12.75">
      <c r="A13" s="459" t="s">
        <v>343</v>
      </c>
      <c r="B13" s="414">
        <v>184</v>
      </c>
      <c r="C13" s="414">
        <v>4679970</v>
      </c>
      <c r="D13" s="414">
        <v>4622169</v>
      </c>
      <c r="E13" s="414">
        <v>1179613</v>
      </c>
      <c r="F13" s="414">
        <v>698060</v>
      </c>
      <c r="G13" s="414">
        <v>3579826</v>
      </c>
      <c r="H13" s="414">
        <v>163730</v>
      </c>
      <c r="I13" s="414">
        <v>481553</v>
      </c>
      <c r="J13" s="414">
        <v>9449</v>
      </c>
      <c r="K13" s="301">
        <v>9391</v>
      </c>
    </row>
    <row r="14" spans="1:11" ht="12.75">
      <c r="A14" s="459" t="s">
        <v>344</v>
      </c>
      <c r="B14" s="414">
        <v>1467</v>
      </c>
      <c r="C14" s="414">
        <v>7889523</v>
      </c>
      <c r="D14" s="414">
        <v>7523689</v>
      </c>
      <c r="E14" s="414">
        <v>1864201</v>
      </c>
      <c r="F14" s="414">
        <v>681167</v>
      </c>
      <c r="G14" s="414">
        <v>6094515</v>
      </c>
      <c r="H14" s="414">
        <v>399208</v>
      </c>
      <c r="I14" s="414">
        <v>1183035</v>
      </c>
      <c r="J14" s="414">
        <v>32835</v>
      </c>
      <c r="K14" s="301">
        <v>32291</v>
      </c>
    </row>
    <row r="15" spans="1:11" ht="12.75">
      <c r="A15" s="460" t="s">
        <v>345</v>
      </c>
      <c r="B15" s="414">
        <v>11882</v>
      </c>
      <c r="C15" s="414">
        <v>4837514</v>
      </c>
      <c r="D15" s="414">
        <v>4743197</v>
      </c>
      <c r="E15" s="414">
        <v>1606038</v>
      </c>
      <c r="F15" s="414">
        <v>369437</v>
      </c>
      <c r="G15" s="414">
        <v>3321787</v>
      </c>
      <c r="H15" s="414">
        <v>111328</v>
      </c>
      <c r="I15" s="414">
        <v>1236601</v>
      </c>
      <c r="J15" s="414">
        <v>54896</v>
      </c>
      <c r="K15" s="301">
        <v>46113</v>
      </c>
    </row>
    <row r="16" spans="1:11" ht="12.75">
      <c r="A16" s="459" t="s">
        <v>346</v>
      </c>
      <c r="B16" s="414">
        <v>11882</v>
      </c>
      <c r="C16" s="414">
        <v>4837514</v>
      </c>
      <c r="D16" s="414">
        <v>4743197</v>
      </c>
      <c r="E16" s="414">
        <v>1606038</v>
      </c>
      <c r="F16" s="414">
        <v>369437</v>
      </c>
      <c r="G16" s="414">
        <v>3321787</v>
      </c>
      <c r="H16" s="414">
        <v>111328</v>
      </c>
      <c r="I16" s="414">
        <v>1236601</v>
      </c>
      <c r="J16" s="414">
        <v>54896</v>
      </c>
      <c r="K16" s="301">
        <v>46113</v>
      </c>
    </row>
    <row r="17" spans="1:12" ht="13.5" thickBot="1">
      <c r="A17" s="452"/>
      <c r="B17" s="414"/>
      <c r="C17" s="425"/>
      <c r="D17" s="425"/>
      <c r="E17" s="425"/>
      <c r="F17" s="425"/>
      <c r="G17" s="425"/>
      <c r="H17" s="425"/>
      <c r="I17" s="425"/>
      <c r="J17" s="425"/>
      <c r="K17" s="424"/>
    </row>
    <row r="18" spans="1:12" ht="12.75">
      <c r="A18" s="427" t="s">
        <v>261</v>
      </c>
      <c r="B18" s="427"/>
      <c r="C18" s="433"/>
      <c r="D18" s="433"/>
      <c r="E18" s="433"/>
      <c r="F18" s="433"/>
      <c r="G18" s="433"/>
      <c r="H18" s="433"/>
      <c r="I18" s="433"/>
      <c r="J18" s="433"/>
      <c r="K18" s="433"/>
      <c r="L18" s="433"/>
    </row>
    <row r="19" spans="1:12" ht="14.25">
      <c r="A19" s="421" t="s">
        <v>262</v>
      </c>
      <c r="B19" s="421"/>
      <c r="C19" s="433"/>
      <c r="D19" s="433"/>
      <c r="E19" s="433"/>
      <c r="F19" s="433"/>
      <c r="G19" s="433"/>
      <c r="H19" s="433"/>
      <c r="I19" s="433"/>
      <c r="J19" s="433"/>
      <c r="K19" s="433"/>
      <c r="L19" s="433"/>
    </row>
    <row r="20" spans="1:12" ht="12.75"/>
    <row r="21" spans="1:12" ht="12.75"/>
    <row r="22" spans="1:12" ht="12.75"/>
    <row r="23" spans="1:12">
      <c r="A23" s="528" t="s">
        <v>347</v>
      </c>
      <c r="B23" s="528"/>
      <c r="C23" s="528"/>
      <c r="D23" s="528"/>
      <c r="E23" s="528"/>
      <c r="F23" s="528"/>
      <c r="G23" s="528"/>
      <c r="H23" s="528"/>
      <c r="I23" s="528"/>
      <c r="J23" s="528"/>
      <c r="K23" s="528"/>
    </row>
    <row r="24" spans="1:12" ht="12.75"/>
    <row r="25" spans="1:12" ht="13.5" thickBot="1"/>
    <row r="26" spans="1:12" ht="51">
      <c r="A26" s="449" t="s">
        <v>21</v>
      </c>
      <c r="B26" s="409" t="s">
        <v>318</v>
      </c>
      <c r="C26" s="409" t="s">
        <v>237</v>
      </c>
      <c r="D26" s="409" t="s">
        <v>319</v>
      </c>
      <c r="E26" s="409" t="s">
        <v>320</v>
      </c>
      <c r="F26" s="409" t="s">
        <v>321</v>
      </c>
      <c r="G26" s="409" t="s">
        <v>322</v>
      </c>
      <c r="H26" s="409" t="s">
        <v>239</v>
      </c>
      <c r="I26" s="409" t="s">
        <v>24</v>
      </c>
      <c r="J26" s="409" t="s">
        <v>240</v>
      </c>
      <c r="K26" s="410" t="s">
        <v>323</v>
      </c>
    </row>
    <row r="27" spans="1:12" ht="26.25" thickBot="1">
      <c r="A27" s="450"/>
      <c r="B27" s="411" t="s">
        <v>1</v>
      </c>
      <c r="C27" s="411" t="s">
        <v>98</v>
      </c>
      <c r="D27" s="411" t="s">
        <v>98</v>
      </c>
      <c r="E27" s="411" t="s">
        <v>98</v>
      </c>
      <c r="F27" s="411" t="s">
        <v>98</v>
      </c>
      <c r="G27" s="411" t="s">
        <v>98</v>
      </c>
      <c r="H27" s="411" t="s">
        <v>98</v>
      </c>
      <c r="I27" s="411" t="s">
        <v>98</v>
      </c>
      <c r="J27" s="411" t="s">
        <v>324</v>
      </c>
      <c r="K27" s="412" t="s">
        <v>324</v>
      </c>
    </row>
    <row r="28" spans="1:12" ht="12.75">
      <c r="A28" s="413"/>
      <c r="B28" s="414"/>
      <c r="C28" s="414"/>
      <c r="D28" s="414"/>
      <c r="E28" s="414"/>
      <c r="F28" s="414"/>
      <c r="G28" s="414"/>
      <c r="H28" s="414"/>
      <c r="I28" s="414"/>
      <c r="J28" s="413"/>
      <c r="K28" s="268"/>
    </row>
    <row r="29" spans="1:12" ht="12.75">
      <c r="A29" s="451"/>
      <c r="B29" s="414"/>
      <c r="C29" s="414"/>
      <c r="D29" s="414"/>
      <c r="E29" s="414"/>
      <c r="F29" s="414"/>
      <c r="G29" s="414"/>
      <c r="H29" s="414"/>
      <c r="I29" s="414"/>
      <c r="J29" s="414"/>
      <c r="K29" s="301"/>
    </row>
    <row r="30" spans="1:12" ht="12.75">
      <c r="A30" s="459" t="s">
        <v>339</v>
      </c>
      <c r="B30" s="414">
        <v>9640</v>
      </c>
      <c r="C30" s="414">
        <v>6077610</v>
      </c>
      <c r="D30" s="414">
        <v>5886144</v>
      </c>
      <c r="E30" s="414">
        <v>1620627</v>
      </c>
      <c r="F30" s="414">
        <v>531463</v>
      </c>
      <c r="G30" s="414">
        <v>4559338</v>
      </c>
      <c r="H30" s="414">
        <v>350824</v>
      </c>
      <c r="I30" s="414">
        <v>1089164</v>
      </c>
      <c r="J30" s="414">
        <v>47725</v>
      </c>
      <c r="K30" s="301">
        <v>41356</v>
      </c>
    </row>
    <row r="31" spans="1:12" ht="12.75">
      <c r="A31" s="459" t="s">
        <v>340</v>
      </c>
      <c r="B31" s="414" t="s">
        <v>280</v>
      </c>
      <c r="C31" s="414" t="s">
        <v>280</v>
      </c>
      <c r="D31" s="414" t="s">
        <v>280</v>
      </c>
      <c r="E31" s="414" t="s">
        <v>280</v>
      </c>
      <c r="F31" s="414" t="s">
        <v>280</v>
      </c>
      <c r="G31" s="414" t="s">
        <v>280</v>
      </c>
      <c r="H31" s="414" t="s">
        <v>280</v>
      </c>
      <c r="I31" s="414" t="s">
        <v>280</v>
      </c>
      <c r="J31" s="414" t="s">
        <v>280</v>
      </c>
      <c r="K31" s="301" t="s">
        <v>280</v>
      </c>
    </row>
    <row r="32" spans="1:12" ht="12.75">
      <c r="A32" s="459" t="s">
        <v>341</v>
      </c>
      <c r="B32" s="414" t="s">
        <v>280</v>
      </c>
      <c r="C32" s="414" t="s">
        <v>280</v>
      </c>
      <c r="D32" s="414" t="s">
        <v>280</v>
      </c>
      <c r="E32" s="414" t="s">
        <v>280</v>
      </c>
      <c r="F32" s="414" t="s">
        <v>280</v>
      </c>
      <c r="G32" s="414" t="s">
        <v>280</v>
      </c>
      <c r="H32" s="414" t="s">
        <v>280</v>
      </c>
      <c r="I32" s="414" t="s">
        <v>280</v>
      </c>
      <c r="J32" s="414" t="s">
        <v>280</v>
      </c>
      <c r="K32" s="301" t="s">
        <v>280</v>
      </c>
    </row>
    <row r="33" spans="1:11" ht="12.75">
      <c r="A33" s="459" t="s">
        <v>342</v>
      </c>
      <c r="B33" s="414">
        <v>1651</v>
      </c>
      <c r="C33" s="414">
        <v>12302843</v>
      </c>
      <c r="D33" s="414">
        <v>12026451</v>
      </c>
      <c r="E33" s="414">
        <v>3121216</v>
      </c>
      <c r="F33" s="414">
        <v>1450773</v>
      </c>
      <c r="G33" s="414">
        <v>9407511</v>
      </c>
      <c r="H33" s="414">
        <v>578690</v>
      </c>
      <c r="I33" s="414">
        <v>1670443</v>
      </c>
      <c r="J33" s="414">
        <v>42741</v>
      </c>
      <c r="K33" s="301">
        <v>41919</v>
      </c>
    </row>
    <row r="34" spans="1:11" ht="12.75">
      <c r="A34" s="459" t="s">
        <v>343</v>
      </c>
      <c r="B34" s="414" t="s">
        <v>280</v>
      </c>
      <c r="C34" s="414" t="s">
        <v>280</v>
      </c>
      <c r="D34" s="414" t="s">
        <v>280</v>
      </c>
      <c r="E34" s="414" t="s">
        <v>280</v>
      </c>
      <c r="F34" s="414" t="s">
        <v>280</v>
      </c>
      <c r="G34" s="414" t="s">
        <v>280</v>
      </c>
      <c r="H34" s="414" t="s">
        <v>280</v>
      </c>
      <c r="I34" s="414" t="s">
        <v>280</v>
      </c>
      <c r="J34" s="414" t="s">
        <v>280</v>
      </c>
      <c r="K34" s="301" t="s">
        <v>280</v>
      </c>
    </row>
    <row r="35" spans="1:11" ht="12.75">
      <c r="A35" s="459" t="s">
        <v>344</v>
      </c>
      <c r="B35" s="414" t="s">
        <v>280</v>
      </c>
      <c r="C35" s="414" t="s">
        <v>280</v>
      </c>
      <c r="D35" s="414" t="s">
        <v>280</v>
      </c>
      <c r="E35" s="414" t="s">
        <v>280</v>
      </c>
      <c r="F35" s="414" t="s">
        <v>280</v>
      </c>
      <c r="G35" s="414" t="s">
        <v>280</v>
      </c>
      <c r="H35" s="414" t="s">
        <v>280</v>
      </c>
      <c r="I35" s="414" t="s">
        <v>280</v>
      </c>
      <c r="J35" s="414" t="s">
        <v>280</v>
      </c>
      <c r="K35" s="301" t="s">
        <v>280</v>
      </c>
    </row>
    <row r="36" spans="1:11" ht="12.75">
      <c r="A36" s="460" t="s">
        <v>345</v>
      </c>
      <c r="B36" s="414">
        <v>11736</v>
      </c>
      <c r="C36" s="414">
        <v>5022220</v>
      </c>
      <c r="D36" s="414">
        <v>4951884</v>
      </c>
      <c r="E36" s="414">
        <v>1613294</v>
      </c>
      <c r="F36" s="414">
        <v>382687</v>
      </c>
      <c r="G36" s="414">
        <v>3396335</v>
      </c>
      <c r="H36" s="414">
        <v>142846</v>
      </c>
      <c r="I36" s="414">
        <v>1230607</v>
      </c>
      <c r="J36" s="414">
        <v>56376</v>
      </c>
      <c r="K36" s="301">
        <v>47355</v>
      </c>
    </row>
    <row r="37" spans="1:11" ht="12.75">
      <c r="A37" s="459" t="s">
        <v>346</v>
      </c>
      <c r="B37" s="414" t="s">
        <v>280</v>
      </c>
      <c r="C37" s="414" t="s">
        <v>280</v>
      </c>
      <c r="D37" s="414" t="s">
        <v>280</v>
      </c>
      <c r="E37" s="414" t="s">
        <v>280</v>
      </c>
      <c r="F37" s="414" t="s">
        <v>280</v>
      </c>
      <c r="G37" s="414" t="s">
        <v>280</v>
      </c>
      <c r="H37" s="414" t="s">
        <v>280</v>
      </c>
      <c r="I37" s="414" t="s">
        <v>280</v>
      </c>
      <c r="J37" s="414" t="s">
        <v>280</v>
      </c>
      <c r="K37" s="301" t="s">
        <v>280</v>
      </c>
    </row>
    <row r="38" spans="1:11" ht="13.5" thickBot="1">
      <c r="A38" s="453"/>
      <c r="B38" s="426"/>
      <c r="C38" s="425"/>
      <c r="D38" s="425"/>
      <c r="E38" s="425"/>
      <c r="F38" s="425"/>
      <c r="G38" s="425"/>
      <c r="H38" s="425"/>
      <c r="I38" s="425"/>
      <c r="J38" s="425"/>
      <c r="K38" s="424"/>
    </row>
    <row r="39" spans="1:11" ht="12.75">
      <c r="A39" s="445"/>
    </row>
    <row r="40" spans="1:11" ht="12.75">
      <c r="A40" s="428" t="s">
        <v>337</v>
      </c>
    </row>
    <row r="41" spans="1:11" ht="14.25">
      <c r="A41" s="421" t="s">
        <v>265</v>
      </c>
    </row>
    <row r="42" spans="1:11" ht="12.75">
      <c r="A42" s="464" t="s">
        <v>369</v>
      </c>
    </row>
    <row r="43" spans="1:11" ht="12.75"/>
    <row r="47" spans="1:11" ht="12.75"/>
    <row r="48" spans="1:11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</sheetData>
  <mergeCells count="3">
    <mergeCell ref="A23:K23"/>
    <mergeCell ref="A1:K1"/>
    <mergeCell ref="A3:K3"/>
  </mergeCells>
  <phoneticPr fontId="11" type="noConversion"/>
  <hyperlinks>
    <hyperlink ref="A41" r:id="rId1"/>
  </hyperlinks>
  <printOptions horizontalCentered="1"/>
  <pageMargins left="0.78740157480314965" right="0.78740157480314965" top="0.59055118110236227" bottom="0.98425196850393704" header="0" footer="0"/>
  <pageSetup paperSize="9" scale="42" orientation="portrait" r:id="rId2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1:K61"/>
  <sheetViews>
    <sheetView showGridLines="0" view="pageBreakPreview" topLeftCell="A8" zoomScale="75" zoomScaleNormal="75" zoomScaleSheetLayoutView="75" workbookViewId="0">
      <selection activeCell="D21" sqref="D21"/>
    </sheetView>
  </sheetViews>
  <sheetFormatPr baseColWidth="10" defaultRowHeight="15" customHeight="1"/>
  <cols>
    <col min="1" max="1" width="69.7109375" customWidth="1"/>
  </cols>
  <sheetData>
    <row r="1" spans="1:11" ht="12.75"/>
    <row r="2" spans="1:11" ht="18">
      <c r="A2" s="527" t="s">
        <v>88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</row>
    <row r="3" spans="1:11" ht="18">
      <c r="A3" s="448"/>
      <c r="B3" s="448"/>
      <c r="C3" s="448"/>
      <c r="D3" s="448"/>
      <c r="E3" s="448"/>
      <c r="F3" s="448"/>
      <c r="G3" s="448"/>
      <c r="H3" s="448"/>
      <c r="I3" s="448"/>
      <c r="J3" s="448"/>
      <c r="K3" s="448"/>
    </row>
    <row r="4" spans="1:11">
      <c r="A4" s="528" t="s">
        <v>357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</row>
    <row r="5" spans="1:11" ht="15.75" thickBot="1">
      <c r="A5" s="434"/>
      <c r="B5" s="434"/>
      <c r="C5" s="434"/>
      <c r="D5" s="434"/>
      <c r="E5" s="434"/>
      <c r="F5" s="434"/>
      <c r="G5" s="434"/>
      <c r="H5" s="434"/>
      <c r="I5" s="434"/>
      <c r="J5" s="434"/>
      <c r="K5" s="434"/>
    </row>
    <row r="6" spans="1:11" ht="51">
      <c r="A6" s="449" t="s">
        <v>21</v>
      </c>
      <c r="B6" s="409" t="s">
        <v>318</v>
      </c>
      <c r="C6" s="409" t="s">
        <v>237</v>
      </c>
      <c r="D6" s="409" t="s">
        <v>319</v>
      </c>
      <c r="E6" s="409" t="s">
        <v>320</v>
      </c>
      <c r="F6" s="409" t="s">
        <v>321</v>
      </c>
      <c r="G6" s="409" t="s">
        <v>322</v>
      </c>
      <c r="H6" s="409" t="s">
        <v>239</v>
      </c>
      <c r="I6" s="409" t="s">
        <v>24</v>
      </c>
      <c r="J6" s="409" t="s">
        <v>240</v>
      </c>
      <c r="K6" s="410" t="s">
        <v>323</v>
      </c>
    </row>
    <row r="7" spans="1:11" ht="26.25" thickBot="1">
      <c r="A7" s="450"/>
      <c r="B7" s="411" t="s">
        <v>1</v>
      </c>
      <c r="C7" s="411" t="s">
        <v>98</v>
      </c>
      <c r="D7" s="411" t="s">
        <v>98</v>
      </c>
      <c r="E7" s="411" t="s">
        <v>98</v>
      </c>
      <c r="F7" s="411" t="s">
        <v>98</v>
      </c>
      <c r="G7" s="411" t="s">
        <v>98</v>
      </c>
      <c r="H7" s="411" t="s">
        <v>98</v>
      </c>
      <c r="I7" s="411" t="s">
        <v>98</v>
      </c>
      <c r="J7" s="411" t="s">
        <v>324</v>
      </c>
      <c r="K7" s="412" t="s">
        <v>324</v>
      </c>
    </row>
    <row r="8" spans="1:11" ht="12.75">
      <c r="A8" s="413"/>
      <c r="B8" s="414"/>
      <c r="C8" s="414"/>
      <c r="D8" s="414"/>
      <c r="E8" s="414"/>
      <c r="F8" s="414"/>
      <c r="G8" s="414"/>
      <c r="H8" s="414"/>
      <c r="I8" s="414"/>
      <c r="J8" s="413"/>
      <c r="K8" s="268"/>
    </row>
    <row r="9" spans="1:11" ht="12.75">
      <c r="A9" s="461" t="s">
        <v>348</v>
      </c>
      <c r="B9" s="414">
        <v>3075</v>
      </c>
      <c r="C9" s="414">
        <v>7659550</v>
      </c>
      <c r="D9" s="414">
        <v>7821170</v>
      </c>
      <c r="E9" s="414">
        <v>3851525</v>
      </c>
      <c r="F9" s="414">
        <v>2112971</v>
      </c>
      <c r="G9" s="414">
        <v>4454565</v>
      </c>
      <c r="H9" s="414">
        <v>419966</v>
      </c>
      <c r="I9" s="414">
        <v>1738554</v>
      </c>
      <c r="J9" s="414">
        <v>43371</v>
      </c>
      <c r="K9" s="301">
        <v>42590</v>
      </c>
    </row>
    <row r="10" spans="1:11" ht="12.75">
      <c r="A10" s="459" t="s">
        <v>349</v>
      </c>
      <c r="B10" s="414">
        <v>3075</v>
      </c>
      <c r="C10" s="414">
        <v>7659550</v>
      </c>
      <c r="D10" s="414">
        <v>7821170</v>
      </c>
      <c r="E10" s="414">
        <v>3851525</v>
      </c>
      <c r="F10" s="414">
        <v>2112971</v>
      </c>
      <c r="G10" s="414">
        <v>4454565</v>
      </c>
      <c r="H10" s="414">
        <v>419966</v>
      </c>
      <c r="I10" s="414">
        <v>1738554</v>
      </c>
      <c r="J10" s="414">
        <v>43371</v>
      </c>
      <c r="K10" s="301">
        <v>42590</v>
      </c>
    </row>
    <row r="11" spans="1:11" ht="12.75">
      <c r="A11" s="459" t="s">
        <v>350</v>
      </c>
      <c r="B11" s="414">
        <v>511</v>
      </c>
      <c r="C11" s="414">
        <v>604016</v>
      </c>
      <c r="D11" s="414">
        <v>615618</v>
      </c>
      <c r="E11" s="414">
        <v>288308</v>
      </c>
      <c r="F11" s="414">
        <v>96331</v>
      </c>
      <c r="G11" s="414">
        <v>358662</v>
      </c>
      <c r="H11" s="414">
        <v>33264</v>
      </c>
      <c r="I11" s="414">
        <v>191978</v>
      </c>
      <c r="J11" s="414">
        <v>6149</v>
      </c>
      <c r="K11" s="301">
        <v>5998</v>
      </c>
    </row>
    <row r="12" spans="1:11" ht="12.75">
      <c r="A12" s="459" t="s">
        <v>351</v>
      </c>
      <c r="B12" s="414">
        <v>511</v>
      </c>
      <c r="C12" s="414">
        <v>604016</v>
      </c>
      <c r="D12" s="414">
        <v>615618</v>
      </c>
      <c r="E12" s="414">
        <v>288308</v>
      </c>
      <c r="F12" s="414">
        <v>96331</v>
      </c>
      <c r="G12" s="414">
        <v>358662</v>
      </c>
      <c r="H12" s="414">
        <v>33264</v>
      </c>
      <c r="I12" s="414">
        <v>191978</v>
      </c>
      <c r="J12" s="414">
        <v>6149</v>
      </c>
      <c r="K12" s="301">
        <v>5998</v>
      </c>
    </row>
    <row r="13" spans="1:11" ht="19.5" customHeight="1">
      <c r="A13" s="459" t="s">
        <v>352</v>
      </c>
      <c r="B13" s="414">
        <v>2581</v>
      </c>
      <c r="C13" s="414">
        <v>9717939</v>
      </c>
      <c r="D13" s="414">
        <v>9760351</v>
      </c>
      <c r="E13" s="414">
        <v>5118838</v>
      </c>
      <c r="F13" s="414">
        <v>1606283</v>
      </c>
      <c r="G13" s="414">
        <v>5028937</v>
      </c>
      <c r="H13" s="414">
        <v>406333</v>
      </c>
      <c r="I13" s="414">
        <v>3512555</v>
      </c>
      <c r="J13" s="414">
        <v>106115</v>
      </c>
      <c r="K13" s="301">
        <v>104951</v>
      </c>
    </row>
    <row r="14" spans="1:11" ht="12.75">
      <c r="A14" s="459" t="s">
        <v>353</v>
      </c>
      <c r="B14" s="414">
        <v>1570</v>
      </c>
      <c r="C14" s="414">
        <v>4149055</v>
      </c>
      <c r="D14" s="414">
        <v>4255746</v>
      </c>
      <c r="E14" s="414">
        <v>2888477</v>
      </c>
      <c r="F14" s="414">
        <v>574323</v>
      </c>
      <c r="G14" s="414">
        <v>1549346</v>
      </c>
      <c r="H14" s="414">
        <v>192191</v>
      </c>
      <c r="I14" s="414">
        <v>2314154</v>
      </c>
      <c r="J14" s="414">
        <v>70754</v>
      </c>
      <c r="K14" s="301">
        <v>69923</v>
      </c>
    </row>
    <row r="15" spans="1:11" ht="12.75">
      <c r="A15" s="459" t="s">
        <v>354</v>
      </c>
      <c r="B15" s="414">
        <v>513</v>
      </c>
      <c r="C15" s="414">
        <v>3455877</v>
      </c>
      <c r="D15" s="414">
        <v>3544560</v>
      </c>
      <c r="E15" s="414">
        <v>1807973</v>
      </c>
      <c r="F15" s="414">
        <v>873303</v>
      </c>
      <c r="G15" s="414">
        <v>1753038</v>
      </c>
      <c r="H15" s="414">
        <v>133477</v>
      </c>
      <c r="I15" s="414">
        <v>934671</v>
      </c>
      <c r="J15" s="414">
        <v>26713</v>
      </c>
      <c r="K15" s="301">
        <v>26478</v>
      </c>
    </row>
    <row r="16" spans="1:11" ht="12.75">
      <c r="A16" s="460" t="s">
        <v>355</v>
      </c>
      <c r="B16" s="414">
        <v>498</v>
      </c>
      <c r="C16" s="414">
        <v>2113007</v>
      </c>
      <c r="D16" s="414">
        <v>1960044</v>
      </c>
      <c r="E16" s="414">
        <v>422389</v>
      </c>
      <c r="F16" s="414">
        <v>158658</v>
      </c>
      <c r="G16" s="414">
        <v>1726553</v>
      </c>
      <c r="H16" s="414">
        <v>80665</v>
      </c>
      <c r="I16" s="414">
        <v>263731</v>
      </c>
      <c r="J16" s="414">
        <v>8648</v>
      </c>
      <c r="K16" s="301">
        <v>8549</v>
      </c>
    </row>
    <row r="17" spans="1:11" ht="13.5" thickBot="1">
      <c r="A17" s="129"/>
      <c r="B17" s="454"/>
      <c r="C17" s="455"/>
      <c r="D17" s="455"/>
      <c r="E17" s="455"/>
      <c r="F17" s="455"/>
      <c r="G17" s="455"/>
      <c r="H17" s="455"/>
      <c r="I17" s="455"/>
      <c r="J17" s="455"/>
      <c r="K17" s="456"/>
    </row>
    <row r="18" spans="1:11" ht="12.75">
      <c r="A18" s="427" t="s">
        <v>261</v>
      </c>
    </row>
    <row r="19" spans="1:11" ht="14.25">
      <c r="A19" s="421" t="s">
        <v>262</v>
      </c>
    </row>
    <row r="20" spans="1:11" ht="12.75"/>
    <row r="21" spans="1:11" ht="12.75"/>
    <row r="22" spans="1:11" ht="12.75"/>
    <row r="23" spans="1:11">
      <c r="A23" s="528" t="s">
        <v>356</v>
      </c>
      <c r="B23" s="528"/>
      <c r="C23" s="528"/>
      <c r="D23" s="528"/>
      <c r="E23" s="528"/>
      <c r="F23" s="528"/>
      <c r="G23" s="528"/>
      <c r="H23" s="528"/>
      <c r="I23" s="528"/>
      <c r="J23" s="528"/>
      <c r="K23" s="528"/>
    </row>
    <row r="24" spans="1:11" ht="12.75"/>
    <row r="25" spans="1:11" ht="13.5" thickBot="1"/>
    <row r="26" spans="1:11" ht="51">
      <c r="A26" s="449" t="s">
        <v>21</v>
      </c>
      <c r="B26" s="409" t="s">
        <v>318</v>
      </c>
      <c r="C26" s="409" t="s">
        <v>237</v>
      </c>
      <c r="D26" s="409" t="s">
        <v>319</v>
      </c>
      <c r="E26" s="409" t="s">
        <v>320</v>
      </c>
      <c r="F26" s="409" t="s">
        <v>321</v>
      </c>
      <c r="G26" s="409" t="s">
        <v>322</v>
      </c>
      <c r="H26" s="409" t="s">
        <v>239</v>
      </c>
      <c r="I26" s="409" t="s">
        <v>24</v>
      </c>
      <c r="J26" s="409" t="s">
        <v>240</v>
      </c>
      <c r="K26" s="410" t="s">
        <v>323</v>
      </c>
    </row>
    <row r="27" spans="1:11" ht="26.25" thickBot="1">
      <c r="A27" s="450"/>
      <c r="B27" s="411" t="s">
        <v>1</v>
      </c>
      <c r="C27" s="411" t="s">
        <v>98</v>
      </c>
      <c r="D27" s="411" t="s">
        <v>98</v>
      </c>
      <c r="E27" s="411" t="s">
        <v>98</v>
      </c>
      <c r="F27" s="411" t="s">
        <v>98</v>
      </c>
      <c r="G27" s="411" t="s">
        <v>98</v>
      </c>
      <c r="H27" s="411" t="s">
        <v>98</v>
      </c>
      <c r="I27" s="411" t="s">
        <v>98</v>
      </c>
      <c r="J27" s="411" t="s">
        <v>324</v>
      </c>
      <c r="K27" s="412" t="s">
        <v>324</v>
      </c>
    </row>
    <row r="28" spans="1:11" ht="12.75">
      <c r="A28" s="413"/>
      <c r="B28" s="414"/>
      <c r="C28" s="414"/>
      <c r="D28" s="414"/>
      <c r="E28" s="414"/>
      <c r="F28" s="414"/>
      <c r="G28" s="414"/>
      <c r="H28" s="414"/>
      <c r="I28" s="414"/>
      <c r="J28" s="413"/>
      <c r="K28" s="268"/>
    </row>
    <row r="29" spans="1:11" ht="12.75">
      <c r="A29" s="461" t="s">
        <v>348</v>
      </c>
      <c r="B29" s="414">
        <v>3103</v>
      </c>
      <c r="C29" s="414">
        <v>7938379</v>
      </c>
      <c r="D29" s="414">
        <v>8047229</v>
      </c>
      <c r="E29" s="414">
        <v>3944246</v>
      </c>
      <c r="F29" s="414">
        <v>2126690</v>
      </c>
      <c r="G29" s="414">
        <v>4577427</v>
      </c>
      <c r="H29" s="414">
        <v>330755</v>
      </c>
      <c r="I29" s="414">
        <v>1817556</v>
      </c>
      <c r="J29" s="414">
        <v>46927</v>
      </c>
      <c r="K29" s="301">
        <v>44291</v>
      </c>
    </row>
    <row r="30" spans="1:11" ht="12.75">
      <c r="A30" s="459" t="s">
        <v>349</v>
      </c>
      <c r="B30" s="414" t="s">
        <v>280</v>
      </c>
      <c r="C30" s="414" t="s">
        <v>280</v>
      </c>
      <c r="D30" s="414" t="s">
        <v>280</v>
      </c>
      <c r="E30" s="414" t="s">
        <v>280</v>
      </c>
      <c r="F30" s="414" t="s">
        <v>280</v>
      </c>
      <c r="G30" s="414" t="s">
        <v>280</v>
      </c>
      <c r="H30" s="414" t="s">
        <v>280</v>
      </c>
      <c r="I30" s="414" t="s">
        <v>280</v>
      </c>
      <c r="J30" s="414" t="s">
        <v>280</v>
      </c>
      <c r="K30" s="301" t="s">
        <v>280</v>
      </c>
    </row>
    <row r="31" spans="1:11" ht="12.75">
      <c r="A31" s="459" t="s">
        <v>350</v>
      </c>
      <c r="B31" s="414">
        <v>526</v>
      </c>
      <c r="C31" s="414">
        <v>683153</v>
      </c>
      <c r="D31" s="414">
        <v>700288</v>
      </c>
      <c r="E31" s="414">
        <v>332826</v>
      </c>
      <c r="F31" s="414">
        <v>124439</v>
      </c>
      <c r="G31" s="414">
        <v>401886</v>
      </c>
      <c r="H31" s="414">
        <v>20839</v>
      </c>
      <c r="I31" s="414">
        <v>208387</v>
      </c>
      <c r="J31" s="414">
        <v>6824</v>
      </c>
      <c r="K31" s="301">
        <v>6602</v>
      </c>
    </row>
    <row r="32" spans="1:11" ht="12.75">
      <c r="A32" s="459" t="s">
        <v>351</v>
      </c>
      <c r="B32" s="414" t="s">
        <v>280</v>
      </c>
      <c r="C32" s="414" t="s">
        <v>280</v>
      </c>
      <c r="D32" s="414" t="s">
        <v>280</v>
      </c>
      <c r="E32" s="414" t="s">
        <v>280</v>
      </c>
      <c r="F32" s="414" t="s">
        <v>280</v>
      </c>
      <c r="G32" s="414" t="s">
        <v>280</v>
      </c>
      <c r="H32" s="414" t="s">
        <v>280</v>
      </c>
      <c r="I32" s="414" t="s">
        <v>280</v>
      </c>
      <c r="J32" s="414" t="s">
        <v>280</v>
      </c>
      <c r="K32" s="301" t="s">
        <v>280</v>
      </c>
    </row>
    <row r="33" spans="1:11" ht="12.75">
      <c r="A33" s="459" t="s">
        <v>352</v>
      </c>
      <c r="B33" s="414">
        <v>2803</v>
      </c>
      <c r="C33" s="414">
        <v>10396286</v>
      </c>
      <c r="D33" s="414">
        <v>10465913</v>
      </c>
      <c r="E33" s="414">
        <v>5434036</v>
      </c>
      <c r="F33" s="414">
        <v>1755828</v>
      </c>
      <c r="G33" s="414">
        <v>5382019</v>
      </c>
      <c r="H33" s="414">
        <v>404692</v>
      </c>
      <c r="I33" s="414">
        <v>3678207</v>
      </c>
      <c r="J33" s="414">
        <v>111166</v>
      </c>
      <c r="K33" s="301">
        <v>109818</v>
      </c>
    </row>
    <row r="34" spans="1:11" ht="12.75">
      <c r="A34" s="459" t="s">
        <v>353</v>
      </c>
      <c r="B34" s="414" t="s">
        <v>280</v>
      </c>
      <c r="C34" s="414" t="s">
        <v>280</v>
      </c>
      <c r="D34" s="414" t="s">
        <v>280</v>
      </c>
      <c r="E34" s="414" t="s">
        <v>280</v>
      </c>
      <c r="F34" s="414" t="s">
        <v>280</v>
      </c>
      <c r="G34" s="414" t="s">
        <v>280</v>
      </c>
      <c r="H34" s="414" t="s">
        <v>280</v>
      </c>
      <c r="I34" s="414" t="s">
        <v>280</v>
      </c>
      <c r="J34" s="414" t="s">
        <v>280</v>
      </c>
      <c r="K34" s="301" t="s">
        <v>280</v>
      </c>
    </row>
    <row r="35" spans="1:11" ht="12.75">
      <c r="A35" s="459" t="s">
        <v>354</v>
      </c>
      <c r="B35" s="414" t="s">
        <v>280</v>
      </c>
      <c r="C35" s="414" t="s">
        <v>280</v>
      </c>
      <c r="D35" s="414" t="s">
        <v>280</v>
      </c>
      <c r="E35" s="414" t="s">
        <v>280</v>
      </c>
      <c r="F35" s="414" t="s">
        <v>280</v>
      </c>
      <c r="G35" s="414" t="s">
        <v>280</v>
      </c>
      <c r="H35" s="414" t="s">
        <v>280</v>
      </c>
      <c r="I35" s="414" t="s">
        <v>280</v>
      </c>
      <c r="J35" s="414" t="s">
        <v>280</v>
      </c>
      <c r="K35" s="301" t="s">
        <v>280</v>
      </c>
    </row>
    <row r="36" spans="1:11" ht="12.75">
      <c r="A36" s="462" t="s">
        <v>355</v>
      </c>
      <c r="B36" s="414" t="s">
        <v>280</v>
      </c>
      <c r="C36" s="414" t="s">
        <v>280</v>
      </c>
      <c r="D36" s="414" t="s">
        <v>280</v>
      </c>
      <c r="E36" s="414" t="s">
        <v>280</v>
      </c>
      <c r="F36" s="414" t="s">
        <v>280</v>
      </c>
      <c r="G36" s="414" t="s">
        <v>280</v>
      </c>
      <c r="H36" s="414" t="s">
        <v>280</v>
      </c>
      <c r="I36" s="414" t="s">
        <v>280</v>
      </c>
      <c r="J36" s="414" t="s">
        <v>280</v>
      </c>
      <c r="K36" s="301" t="s">
        <v>280</v>
      </c>
    </row>
    <row r="37" spans="1:11" ht="13.5" thickBot="1">
      <c r="A37" s="129"/>
      <c r="B37" s="454"/>
      <c r="C37" s="455"/>
      <c r="D37" s="455"/>
      <c r="E37" s="455"/>
      <c r="F37" s="455"/>
      <c r="G37" s="455"/>
      <c r="H37" s="455"/>
      <c r="I37" s="455"/>
      <c r="J37" s="455"/>
      <c r="K37" s="456"/>
    </row>
    <row r="38" spans="1:11" ht="12.75">
      <c r="A38" s="427" t="s">
        <v>337</v>
      </c>
    </row>
    <row r="39" spans="1:11" ht="14.25">
      <c r="A39" s="421" t="s">
        <v>265</v>
      </c>
    </row>
    <row r="40" spans="1:11" ht="12.75">
      <c r="A40" s="464" t="s">
        <v>369</v>
      </c>
    </row>
    <row r="41" spans="1:11" ht="12.75"/>
    <row r="42" spans="1:11" ht="12.75"/>
    <row r="43" spans="1:11" ht="12.75"/>
    <row r="47" spans="1:11" ht="12.75"/>
    <row r="48" spans="1:11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</sheetData>
  <mergeCells count="3">
    <mergeCell ref="A23:K23"/>
    <mergeCell ref="A2:K2"/>
    <mergeCell ref="A4:K4"/>
  </mergeCells>
  <phoneticPr fontId="11" type="noConversion"/>
  <hyperlinks>
    <hyperlink ref="A39" r:id="rId1"/>
  </hyperlinks>
  <printOptions horizontalCentered="1"/>
  <pageMargins left="0.78740157480314965" right="0.78740157480314965" top="0.59055118110236227" bottom="0.98425196850393704" header="0" footer="0"/>
  <pageSetup paperSize="9" scale="44" orientation="portrait" r:id="rId2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F114"/>
  <sheetViews>
    <sheetView showGridLines="0" view="pageBreakPreview" topLeftCell="A12" zoomScale="75" zoomScaleNormal="75" zoomScaleSheetLayoutView="75" workbookViewId="0">
      <selection activeCell="D21" sqref="D21"/>
    </sheetView>
  </sheetViews>
  <sheetFormatPr baseColWidth="10" defaultColWidth="8.42578125" defaultRowHeight="15" customHeight="1"/>
  <cols>
    <col min="1" max="1" width="41.85546875" style="289" customWidth="1"/>
    <col min="2" max="4" width="19" style="290" customWidth="1"/>
    <col min="5" max="6" width="19" style="408" customWidth="1"/>
    <col min="7" max="16384" width="8.42578125" style="289"/>
  </cols>
  <sheetData>
    <row r="1" spans="1:6" s="21" customFormat="1" ht="18" customHeight="1">
      <c r="A1" s="511" t="s">
        <v>88</v>
      </c>
      <c r="B1" s="511"/>
      <c r="C1" s="511"/>
      <c r="D1" s="511"/>
      <c r="E1" s="511"/>
      <c r="F1" s="511"/>
    </row>
    <row r="2" spans="1:6" ht="12.75" customHeight="1">
      <c r="A2" s="303"/>
      <c r="B2" s="303"/>
      <c r="C2" s="303"/>
      <c r="D2" s="303"/>
      <c r="E2" s="303"/>
      <c r="F2" s="303"/>
    </row>
    <row r="3" spans="1:6" ht="15" customHeight="1">
      <c r="A3" s="487" t="s">
        <v>235</v>
      </c>
      <c r="B3" s="487"/>
      <c r="C3" s="487"/>
      <c r="D3" s="487"/>
      <c r="E3" s="487"/>
      <c r="F3" s="487"/>
    </row>
    <row r="4" spans="1:6" ht="13.5" customHeight="1" thickBot="1">
      <c r="A4" s="99"/>
      <c r="B4" s="10"/>
      <c r="C4" s="10"/>
      <c r="D4" s="10"/>
      <c r="E4" s="10"/>
      <c r="F4" s="10"/>
    </row>
    <row r="5" spans="1:6" ht="43.5" customHeight="1">
      <c r="A5" s="299" t="s">
        <v>0</v>
      </c>
      <c r="B5" s="409" t="s">
        <v>236</v>
      </c>
      <c r="C5" s="409" t="s">
        <v>237</v>
      </c>
      <c r="D5" s="409" t="s">
        <v>238</v>
      </c>
      <c r="E5" s="409" t="s">
        <v>239</v>
      </c>
      <c r="F5" s="410" t="s">
        <v>240</v>
      </c>
    </row>
    <row r="6" spans="1:6" ht="28.5" customHeight="1" thickBot="1">
      <c r="A6" s="300"/>
      <c r="B6" s="411" t="s">
        <v>241</v>
      </c>
      <c r="C6" s="411" t="s">
        <v>98</v>
      </c>
      <c r="D6" s="411" t="s">
        <v>98</v>
      </c>
      <c r="E6" s="411" t="s">
        <v>98</v>
      </c>
      <c r="F6" s="412" t="s">
        <v>98</v>
      </c>
    </row>
    <row r="7" spans="1:6" ht="16.5" customHeight="1">
      <c r="A7" s="413" t="s">
        <v>242</v>
      </c>
      <c r="B7" s="414">
        <v>4780</v>
      </c>
      <c r="C7" s="415">
        <v>12927938</v>
      </c>
      <c r="D7" s="415">
        <v>778991</v>
      </c>
      <c r="E7" s="415">
        <v>367073</v>
      </c>
      <c r="F7" s="416">
        <v>42744</v>
      </c>
    </row>
    <row r="8" spans="1:6" ht="14.1" customHeight="1">
      <c r="A8" s="302" t="s">
        <v>243</v>
      </c>
      <c r="B8" s="414">
        <v>807</v>
      </c>
      <c r="C8" s="415">
        <v>3753802</v>
      </c>
      <c r="D8" s="415">
        <v>190354</v>
      </c>
      <c r="E8" s="415">
        <v>104439</v>
      </c>
      <c r="F8" s="416">
        <v>9287</v>
      </c>
    </row>
    <row r="9" spans="1:6" ht="14.1" customHeight="1">
      <c r="A9" s="417" t="s">
        <v>244</v>
      </c>
      <c r="B9" s="414">
        <v>504</v>
      </c>
      <c r="C9" s="415">
        <v>1753538</v>
      </c>
      <c r="D9" s="415">
        <v>140713</v>
      </c>
      <c r="E9" s="415">
        <v>26178</v>
      </c>
      <c r="F9" s="416">
        <v>6252</v>
      </c>
    </row>
    <row r="10" spans="1:6" ht="14.1" customHeight="1">
      <c r="A10" s="302" t="s">
        <v>245</v>
      </c>
      <c r="B10" s="414">
        <v>374</v>
      </c>
      <c r="C10" s="415">
        <v>400294</v>
      </c>
      <c r="D10" s="415">
        <v>57664</v>
      </c>
      <c r="E10" s="415">
        <v>13641</v>
      </c>
      <c r="F10" s="416">
        <v>3089</v>
      </c>
    </row>
    <row r="11" spans="1:6" ht="14.1" customHeight="1">
      <c r="A11" s="302" t="s">
        <v>246</v>
      </c>
      <c r="B11" s="414">
        <v>823</v>
      </c>
      <c r="C11" s="415">
        <v>938614</v>
      </c>
      <c r="D11" s="415">
        <v>128687</v>
      </c>
      <c r="E11" s="415">
        <v>31405</v>
      </c>
      <c r="F11" s="416">
        <v>7765</v>
      </c>
    </row>
    <row r="12" spans="1:6" ht="14.1" customHeight="1">
      <c r="A12" s="302" t="s">
        <v>247</v>
      </c>
      <c r="B12" s="414">
        <v>358</v>
      </c>
      <c r="C12" s="415">
        <v>1395559</v>
      </c>
      <c r="D12" s="415">
        <v>118093</v>
      </c>
      <c r="E12" s="415">
        <v>31800</v>
      </c>
      <c r="F12" s="416">
        <v>4973</v>
      </c>
    </row>
    <row r="13" spans="1:6" ht="14.1" customHeight="1">
      <c r="A13" s="302" t="s">
        <v>248</v>
      </c>
      <c r="B13" s="414">
        <v>2322</v>
      </c>
      <c r="C13" s="415">
        <v>9197124</v>
      </c>
      <c r="D13" s="415">
        <v>738963</v>
      </c>
      <c r="E13" s="415">
        <v>333152</v>
      </c>
      <c r="F13" s="416">
        <v>31618</v>
      </c>
    </row>
    <row r="14" spans="1:6" ht="14.1" customHeight="1">
      <c r="A14" s="417" t="s">
        <v>249</v>
      </c>
      <c r="B14" s="414">
        <v>1838</v>
      </c>
      <c r="C14" s="415">
        <v>5576237</v>
      </c>
      <c r="D14" s="415">
        <v>355540</v>
      </c>
      <c r="E14" s="415">
        <v>151247</v>
      </c>
      <c r="F14" s="416">
        <v>17713</v>
      </c>
    </row>
    <row r="15" spans="1:6" ht="14.1" customHeight="1">
      <c r="A15" s="417" t="s">
        <v>250</v>
      </c>
      <c r="B15" s="414">
        <v>2550</v>
      </c>
      <c r="C15" s="415">
        <v>23031462</v>
      </c>
      <c r="D15" s="415">
        <v>1795102</v>
      </c>
      <c r="E15" s="415">
        <v>621340</v>
      </c>
      <c r="F15" s="416">
        <v>70600</v>
      </c>
    </row>
    <row r="16" spans="1:6" ht="14.1" customHeight="1">
      <c r="A16" s="417" t="s">
        <v>251</v>
      </c>
      <c r="B16" s="414">
        <v>1622</v>
      </c>
      <c r="C16" s="415">
        <v>7951080</v>
      </c>
      <c r="D16" s="415">
        <v>608324</v>
      </c>
      <c r="E16" s="415">
        <v>270745</v>
      </c>
      <c r="F16" s="416">
        <v>27343</v>
      </c>
    </row>
    <row r="17" spans="1:6" ht="14.1" customHeight="1">
      <c r="A17" s="417" t="s">
        <v>252</v>
      </c>
      <c r="B17" s="414">
        <v>1183</v>
      </c>
      <c r="C17" s="415">
        <v>2449948</v>
      </c>
      <c r="D17" s="415">
        <v>142204</v>
      </c>
      <c r="E17" s="415">
        <v>74781</v>
      </c>
      <c r="F17" s="416">
        <v>8439</v>
      </c>
    </row>
    <row r="18" spans="1:6" ht="14.1" customHeight="1">
      <c r="A18" s="417" t="s">
        <v>253</v>
      </c>
      <c r="B18" s="414">
        <v>1836</v>
      </c>
      <c r="C18" s="415">
        <v>6969349</v>
      </c>
      <c r="D18" s="415">
        <v>463053</v>
      </c>
      <c r="E18" s="415">
        <v>159088</v>
      </c>
      <c r="F18" s="416">
        <v>25767</v>
      </c>
    </row>
    <row r="19" spans="1:6" ht="14.1" customHeight="1">
      <c r="A19" s="302" t="s">
        <v>254</v>
      </c>
      <c r="B19" s="414">
        <v>1140</v>
      </c>
      <c r="C19" s="415">
        <v>3848791</v>
      </c>
      <c r="D19" s="415">
        <v>381955</v>
      </c>
      <c r="E19" s="415">
        <v>117273</v>
      </c>
      <c r="F19" s="416">
        <v>16364</v>
      </c>
    </row>
    <row r="20" spans="1:6" ht="14.1" customHeight="1">
      <c r="A20" s="302" t="s">
        <v>255</v>
      </c>
      <c r="B20" s="414">
        <v>929</v>
      </c>
      <c r="C20" s="415">
        <v>5748366</v>
      </c>
      <c r="D20" s="415">
        <v>417076</v>
      </c>
      <c r="E20" s="415">
        <v>187767</v>
      </c>
      <c r="F20" s="416">
        <v>19148</v>
      </c>
    </row>
    <row r="21" spans="1:6" ht="14.1" customHeight="1">
      <c r="A21" s="417" t="s">
        <v>256</v>
      </c>
      <c r="B21" s="414">
        <v>460</v>
      </c>
      <c r="C21" s="415">
        <v>2829395</v>
      </c>
      <c r="D21" s="415">
        <v>246616</v>
      </c>
      <c r="E21" s="415">
        <v>114703</v>
      </c>
      <c r="F21" s="416">
        <v>10645</v>
      </c>
    </row>
    <row r="22" spans="1:6" ht="14.1" customHeight="1">
      <c r="A22" s="417" t="s">
        <v>257</v>
      </c>
      <c r="B22" s="414">
        <v>788</v>
      </c>
      <c r="C22" s="415">
        <v>2724589</v>
      </c>
      <c r="D22" s="415">
        <v>257377</v>
      </c>
      <c r="E22" s="415">
        <v>67428</v>
      </c>
      <c r="F22" s="416">
        <v>10126</v>
      </c>
    </row>
    <row r="23" spans="1:6" ht="14.1" customHeight="1">
      <c r="A23" s="417" t="s">
        <v>258</v>
      </c>
      <c r="B23" s="414">
        <v>303</v>
      </c>
      <c r="C23" s="415">
        <v>1022761</v>
      </c>
      <c r="D23" s="415">
        <v>79649</v>
      </c>
      <c r="E23" s="415">
        <v>22425</v>
      </c>
      <c r="F23" s="416">
        <v>3965</v>
      </c>
    </row>
    <row r="24" spans="1:6" ht="12.75" customHeight="1">
      <c r="A24" s="417" t="s">
        <v>259</v>
      </c>
      <c r="B24" s="414">
        <v>20</v>
      </c>
      <c r="C24" s="414">
        <v>28405</v>
      </c>
      <c r="D24" s="414">
        <v>4244</v>
      </c>
      <c r="E24" s="414">
        <v>516</v>
      </c>
      <c r="F24" s="301">
        <v>197</v>
      </c>
    </row>
    <row r="25" spans="1:6" ht="12.75" customHeight="1" thickBot="1">
      <c r="A25" s="417" t="s">
        <v>260</v>
      </c>
      <c r="B25" s="414">
        <v>15</v>
      </c>
      <c r="C25" s="414">
        <v>11625</v>
      </c>
      <c r="D25" s="414">
        <v>1544</v>
      </c>
      <c r="E25" s="414">
        <v>368</v>
      </c>
      <c r="F25" s="418">
        <v>107</v>
      </c>
    </row>
    <row r="26" spans="1:6" ht="12.75" customHeight="1" thickTop="1">
      <c r="A26" s="407" t="s">
        <v>261</v>
      </c>
      <c r="B26" s="419"/>
      <c r="C26" s="420"/>
      <c r="D26" s="420"/>
      <c r="E26" s="420"/>
      <c r="F26" s="420"/>
    </row>
    <row r="27" spans="1:6" ht="12.75" customHeight="1">
      <c r="A27" s="421" t="s">
        <v>262</v>
      </c>
      <c r="B27" s="422"/>
      <c r="C27" s="423"/>
      <c r="D27" s="423"/>
      <c r="E27" s="423"/>
      <c r="F27" s="423"/>
    </row>
    <row r="28" spans="1:6" ht="12.75" customHeight="1">
      <c r="A28" s="38"/>
      <c r="B28" s="36"/>
      <c r="C28" s="39"/>
      <c r="D28" s="39"/>
      <c r="E28" s="39"/>
      <c r="F28" s="39"/>
    </row>
    <row r="29" spans="1:6" ht="12.75" customHeight="1">
      <c r="A29" s="38"/>
      <c r="B29" s="36"/>
      <c r="C29" s="39"/>
      <c r="D29" s="39"/>
      <c r="E29" s="39"/>
      <c r="F29" s="39"/>
    </row>
    <row r="30" spans="1:6" ht="12.75" customHeight="1">
      <c r="A30" s="38"/>
      <c r="B30" s="36"/>
      <c r="C30" s="39"/>
      <c r="D30" s="39"/>
      <c r="E30" s="39"/>
      <c r="F30" s="39"/>
    </row>
    <row r="31" spans="1:6">
      <c r="A31" s="487" t="s">
        <v>263</v>
      </c>
      <c r="B31" s="487"/>
      <c r="C31" s="487"/>
      <c r="D31" s="487"/>
      <c r="E31" s="487"/>
      <c r="F31" s="487"/>
    </row>
    <row r="32" spans="1:6" ht="13.15" customHeight="1" thickBot="1">
      <c r="A32" s="99"/>
      <c r="B32" s="10"/>
      <c r="C32" s="10"/>
      <c r="D32" s="10"/>
      <c r="E32" s="10"/>
      <c r="F32" s="10"/>
    </row>
    <row r="33" spans="1:6" ht="24.75" customHeight="1">
      <c r="A33" s="299" t="s">
        <v>0</v>
      </c>
      <c r="B33" s="409" t="s">
        <v>236</v>
      </c>
      <c r="C33" s="409" t="s">
        <v>237</v>
      </c>
      <c r="D33" s="409" t="s">
        <v>238</v>
      </c>
      <c r="E33" s="409" t="s">
        <v>239</v>
      </c>
      <c r="F33" s="410" t="s">
        <v>240</v>
      </c>
    </row>
    <row r="34" spans="1:6" ht="25.5" customHeight="1" thickBot="1">
      <c r="A34" s="300"/>
      <c r="B34" s="411" t="s">
        <v>241</v>
      </c>
      <c r="C34" s="411" t="s">
        <v>98</v>
      </c>
      <c r="D34" s="411" t="s">
        <v>98</v>
      </c>
      <c r="E34" s="411" t="s">
        <v>98</v>
      </c>
      <c r="F34" s="412" t="s">
        <v>98</v>
      </c>
    </row>
    <row r="35" spans="1:6" ht="22.5" customHeight="1">
      <c r="A35" s="413" t="s">
        <v>242</v>
      </c>
      <c r="B35" s="414">
        <v>5032</v>
      </c>
      <c r="C35" s="415">
        <v>14277590</v>
      </c>
      <c r="D35" s="415">
        <v>825184</v>
      </c>
      <c r="E35" s="415">
        <v>303008</v>
      </c>
      <c r="F35" s="416">
        <v>46149</v>
      </c>
    </row>
    <row r="36" spans="1:6" ht="14.1" customHeight="1">
      <c r="A36" s="302" t="s">
        <v>243</v>
      </c>
      <c r="B36" s="414">
        <v>845</v>
      </c>
      <c r="C36" s="415">
        <v>4014399</v>
      </c>
      <c r="D36" s="415">
        <v>211631</v>
      </c>
      <c r="E36" s="415">
        <v>162750</v>
      </c>
      <c r="F36" s="416">
        <v>10291</v>
      </c>
    </row>
    <row r="37" spans="1:6" ht="14.1" customHeight="1">
      <c r="A37" s="417" t="s">
        <v>244</v>
      </c>
      <c r="B37" s="414">
        <v>487</v>
      </c>
      <c r="C37" s="415">
        <v>1778767</v>
      </c>
      <c r="D37" s="415">
        <v>139469</v>
      </c>
      <c r="E37" s="415">
        <v>39100</v>
      </c>
      <c r="F37" s="416">
        <v>6368</v>
      </c>
    </row>
    <row r="38" spans="1:6" ht="14.1" customHeight="1">
      <c r="A38" s="302" t="s">
        <v>245</v>
      </c>
      <c r="B38" s="414">
        <v>383</v>
      </c>
      <c r="C38" s="415">
        <v>414921</v>
      </c>
      <c r="D38" s="415">
        <v>54366</v>
      </c>
      <c r="E38" s="415">
        <v>14334</v>
      </c>
      <c r="F38" s="416">
        <v>3235</v>
      </c>
    </row>
    <row r="39" spans="1:6" ht="14.1" customHeight="1">
      <c r="A39" s="302" t="s">
        <v>246</v>
      </c>
      <c r="B39" s="414">
        <v>852</v>
      </c>
      <c r="C39" s="415">
        <v>906398</v>
      </c>
      <c r="D39" s="415">
        <v>128338</v>
      </c>
      <c r="E39" s="415">
        <v>33012</v>
      </c>
      <c r="F39" s="416">
        <v>8151</v>
      </c>
    </row>
    <row r="40" spans="1:6" ht="14.1" customHeight="1">
      <c r="A40" s="302" t="s">
        <v>247</v>
      </c>
      <c r="B40" s="414">
        <v>345</v>
      </c>
      <c r="C40" s="415">
        <v>1436733</v>
      </c>
      <c r="D40" s="415">
        <v>124404</v>
      </c>
      <c r="E40" s="415">
        <v>31769</v>
      </c>
      <c r="F40" s="416">
        <v>5344</v>
      </c>
    </row>
    <row r="41" spans="1:6" ht="14.1" customHeight="1">
      <c r="A41" s="302" t="s">
        <v>248</v>
      </c>
      <c r="B41" s="414">
        <v>2529</v>
      </c>
      <c r="C41" s="415">
        <v>8364611</v>
      </c>
      <c r="D41" s="415">
        <v>748647</v>
      </c>
      <c r="E41" s="415">
        <v>292645</v>
      </c>
      <c r="F41" s="416">
        <v>33138</v>
      </c>
    </row>
    <row r="42" spans="1:6" ht="14.1" customHeight="1">
      <c r="A42" s="417" t="s">
        <v>249</v>
      </c>
      <c r="B42" s="414">
        <v>1845</v>
      </c>
      <c r="C42" s="415">
        <v>5376359</v>
      </c>
      <c r="D42" s="415">
        <v>367694</v>
      </c>
      <c r="E42" s="415">
        <v>174387</v>
      </c>
      <c r="F42" s="416">
        <v>18394</v>
      </c>
    </row>
    <row r="43" spans="1:6" ht="14.1" customHeight="1">
      <c r="A43" s="417" t="s">
        <v>250</v>
      </c>
      <c r="B43" s="414">
        <v>2707</v>
      </c>
      <c r="C43" s="415">
        <v>23357319</v>
      </c>
      <c r="D43" s="415">
        <v>1858547</v>
      </c>
      <c r="E43" s="415">
        <v>690626</v>
      </c>
      <c r="F43" s="416">
        <v>75106</v>
      </c>
    </row>
    <row r="44" spans="1:6" ht="14.1" customHeight="1">
      <c r="A44" s="417" t="s">
        <v>251</v>
      </c>
      <c r="B44" s="414">
        <v>1777</v>
      </c>
      <c r="C44" s="415">
        <v>7872095</v>
      </c>
      <c r="D44" s="415">
        <v>626504</v>
      </c>
      <c r="E44" s="415">
        <v>287294</v>
      </c>
      <c r="F44" s="416">
        <v>29819</v>
      </c>
    </row>
    <row r="45" spans="1:6" ht="14.1" customHeight="1">
      <c r="A45" s="417" t="s">
        <v>252</v>
      </c>
      <c r="B45" s="414">
        <v>1236</v>
      </c>
      <c r="C45" s="415">
        <v>2718087</v>
      </c>
      <c r="D45" s="415">
        <v>154867</v>
      </c>
      <c r="E45" s="415">
        <v>97087</v>
      </c>
      <c r="F45" s="416">
        <v>9432</v>
      </c>
    </row>
    <row r="46" spans="1:6" ht="14.1" customHeight="1">
      <c r="A46" s="417" t="s">
        <v>253</v>
      </c>
      <c r="B46" s="414">
        <v>2053</v>
      </c>
      <c r="C46" s="415">
        <v>7467247</v>
      </c>
      <c r="D46" s="415">
        <v>511375</v>
      </c>
      <c r="E46" s="415">
        <v>158257</v>
      </c>
      <c r="F46" s="416">
        <v>27531</v>
      </c>
    </row>
    <row r="47" spans="1:6" ht="14.1" customHeight="1">
      <c r="A47" s="302" t="s">
        <v>254</v>
      </c>
      <c r="B47" s="414">
        <v>1289</v>
      </c>
      <c r="C47" s="415">
        <v>4285904</v>
      </c>
      <c r="D47" s="415">
        <v>390787</v>
      </c>
      <c r="E47" s="415">
        <v>137122</v>
      </c>
      <c r="F47" s="416">
        <v>17069</v>
      </c>
    </row>
    <row r="48" spans="1:6" ht="14.1" customHeight="1">
      <c r="A48" s="302" t="s">
        <v>255</v>
      </c>
      <c r="B48" s="414">
        <v>939</v>
      </c>
      <c r="C48" s="415">
        <v>5577672</v>
      </c>
      <c r="D48" s="415">
        <v>432497</v>
      </c>
      <c r="E48" s="415">
        <v>169034</v>
      </c>
      <c r="F48" s="416">
        <v>20588</v>
      </c>
    </row>
    <row r="49" spans="1:6" ht="14.1" customHeight="1">
      <c r="A49" s="417" t="s">
        <v>256</v>
      </c>
      <c r="B49" s="414">
        <v>472</v>
      </c>
      <c r="C49" s="415">
        <v>2885609</v>
      </c>
      <c r="D49" s="415">
        <v>255374</v>
      </c>
      <c r="E49" s="415">
        <v>144830</v>
      </c>
      <c r="F49" s="416">
        <v>11480</v>
      </c>
    </row>
    <row r="50" spans="1:6" ht="14.1" customHeight="1">
      <c r="A50" s="417" t="s">
        <v>257</v>
      </c>
      <c r="B50" s="414">
        <v>847</v>
      </c>
      <c r="C50" s="415">
        <v>2539401</v>
      </c>
      <c r="D50" s="415">
        <v>247059</v>
      </c>
      <c r="E50" s="415">
        <v>67352</v>
      </c>
      <c r="F50" s="416">
        <v>10551</v>
      </c>
    </row>
    <row r="51" spans="1:6" ht="14.1" customHeight="1">
      <c r="A51" s="417" t="s">
        <v>258</v>
      </c>
      <c r="B51" s="414">
        <v>287</v>
      </c>
      <c r="C51" s="415">
        <v>991461</v>
      </c>
      <c r="D51" s="415">
        <v>82567</v>
      </c>
      <c r="E51" s="415">
        <v>27572</v>
      </c>
      <c r="F51" s="416">
        <v>4068</v>
      </c>
    </row>
    <row r="52" spans="1:6" ht="12.75">
      <c r="A52" s="417" t="s">
        <v>259</v>
      </c>
      <c r="B52" s="414">
        <v>20</v>
      </c>
      <c r="C52" s="414">
        <v>31135</v>
      </c>
      <c r="D52" s="414">
        <v>4888</v>
      </c>
      <c r="E52" s="414">
        <v>460</v>
      </c>
      <c r="F52" s="301">
        <v>193</v>
      </c>
    </row>
    <row r="53" spans="1:6" ht="13.5" thickBot="1">
      <c r="A53" s="417" t="s">
        <v>260</v>
      </c>
      <c r="B53" s="414">
        <v>12</v>
      </c>
      <c r="C53" s="414">
        <v>2775</v>
      </c>
      <c r="D53" s="414">
        <v>809</v>
      </c>
      <c r="E53" s="414">
        <v>102</v>
      </c>
      <c r="F53" s="424">
        <v>66</v>
      </c>
    </row>
    <row r="54" spans="1:6" ht="21" customHeight="1" thickTop="1">
      <c r="A54" s="407" t="s">
        <v>264</v>
      </c>
      <c r="B54" s="419"/>
      <c r="C54" s="420"/>
      <c r="D54" s="96"/>
      <c r="E54" s="97"/>
      <c r="F54" s="97"/>
    </row>
    <row r="55" spans="1:6" ht="13.15" customHeight="1">
      <c r="A55" s="421" t="s">
        <v>265</v>
      </c>
      <c r="B55" s="422"/>
      <c r="C55" s="423"/>
      <c r="D55" s="23"/>
      <c r="E55" s="23"/>
      <c r="F55" s="23"/>
    </row>
    <row r="56" spans="1:6" ht="15" customHeight="1">
      <c r="A56" s="38"/>
      <c r="B56" s="36"/>
      <c r="C56" s="39"/>
      <c r="D56" s="40"/>
      <c r="E56" s="40"/>
      <c r="F56" s="40"/>
    </row>
    <row r="57" spans="1:6" ht="15" customHeight="1">
      <c r="A57" s="38"/>
      <c r="B57" s="36"/>
      <c r="C57" s="40"/>
      <c r="D57" s="40"/>
      <c r="E57" s="40"/>
      <c r="F57" s="40"/>
    </row>
    <row r="58" spans="1:6" ht="7.5" customHeight="1">
      <c r="A58" s="38"/>
      <c r="B58" s="36"/>
      <c r="C58" s="40"/>
      <c r="D58" s="40"/>
      <c r="E58" s="40"/>
      <c r="F58" s="40"/>
    </row>
    <row r="59" spans="1:6" ht="12.75" hidden="1">
      <c r="A59" s="38"/>
      <c r="B59" s="36"/>
      <c r="C59" s="40"/>
      <c r="D59" s="40"/>
      <c r="E59" s="40"/>
      <c r="F59" s="40"/>
    </row>
    <row r="60" spans="1:6" ht="15" customHeight="1">
      <c r="A60" s="38"/>
      <c r="B60" s="36"/>
      <c r="C60" s="40"/>
      <c r="D60" s="40"/>
      <c r="E60" s="40"/>
      <c r="F60" s="40"/>
    </row>
    <row r="61" spans="1:6" ht="12.75">
      <c r="A61" s="38"/>
      <c r="B61" s="36"/>
      <c r="C61" s="40"/>
      <c r="D61" s="40"/>
      <c r="E61" s="40"/>
      <c r="F61" s="40"/>
    </row>
    <row r="62" spans="1:6" ht="39" customHeight="1">
      <c r="A62" s="38"/>
      <c r="B62" s="36"/>
      <c r="C62" s="40"/>
      <c r="D62" s="40"/>
      <c r="E62" s="40"/>
      <c r="F62" s="40"/>
    </row>
    <row r="63" spans="1:6" ht="15" customHeight="1">
      <c r="A63" s="38"/>
      <c r="B63" s="36"/>
      <c r="C63" s="40"/>
      <c r="D63" s="40"/>
      <c r="E63" s="40"/>
      <c r="F63" s="40"/>
    </row>
    <row r="64" spans="1:6" ht="15" customHeight="1">
      <c r="A64" s="38"/>
      <c r="B64" s="36"/>
      <c r="C64" s="40"/>
      <c r="D64" s="40"/>
      <c r="E64" s="40"/>
      <c r="F64" s="40"/>
    </row>
    <row r="65" spans="1:6" ht="15" customHeight="1">
      <c r="A65" s="38"/>
      <c r="B65" s="36"/>
      <c r="C65" s="40"/>
      <c r="D65" s="40"/>
      <c r="E65" s="40"/>
      <c r="F65" s="40"/>
    </row>
    <row r="66" spans="1:6" ht="15" customHeight="1">
      <c r="A66" s="38"/>
      <c r="B66" s="36"/>
      <c r="C66" s="40"/>
      <c r="D66" s="40"/>
      <c r="E66" s="40"/>
      <c r="F66" s="40"/>
    </row>
    <row r="67" spans="1:6" ht="15" customHeight="1">
      <c r="A67" s="38"/>
      <c r="B67" s="36"/>
      <c r="C67" s="40"/>
      <c r="D67" s="40"/>
      <c r="E67" s="40"/>
      <c r="F67" s="40"/>
    </row>
    <row r="68" spans="1:6" ht="15" customHeight="1">
      <c r="A68" s="38"/>
      <c r="B68" s="36"/>
      <c r="C68" s="40"/>
      <c r="D68" s="40"/>
      <c r="E68" s="40"/>
      <c r="F68" s="40"/>
    </row>
    <row r="69" spans="1:6" ht="15" customHeight="1">
      <c r="C69" s="360"/>
      <c r="D69" s="360"/>
      <c r="E69" s="360"/>
      <c r="F69" s="360"/>
    </row>
    <row r="76" spans="1:6" ht="15" customHeight="1">
      <c r="C76" s="357"/>
      <c r="D76" s="357"/>
      <c r="E76" s="358"/>
    </row>
    <row r="77" spans="1:6" ht="15" customHeight="1">
      <c r="C77" s="357"/>
      <c r="D77" s="357"/>
      <c r="E77" s="358"/>
    </row>
    <row r="78" spans="1:6" ht="15" customHeight="1">
      <c r="C78" s="357"/>
      <c r="D78" s="357"/>
      <c r="E78" s="358"/>
    </row>
    <row r="79" spans="1:6" ht="15" customHeight="1">
      <c r="C79" s="357"/>
      <c r="D79" s="357"/>
      <c r="E79" s="358"/>
    </row>
    <row r="80" spans="1:6" ht="15" customHeight="1">
      <c r="C80" s="357"/>
      <c r="D80" s="357"/>
      <c r="E80" s="358"/>
    </row>
    <row r="81" spans="3:5" ht="15" customHeight="1">
      <c r="C81" s="357"/>
      <c r="D81" s="357"/>
      <c r="E81" s="358"/>
    </row>
    <row r="82" spans="3:5" ht="15" customHeight="1">
      <c r="C82" s="357"/>
      <c r="D82" s="357"/>
      <c r="E82" s="358"/>
    </row>
    <row r="83" spans="3:5" ht="15" customHeight="1">
      <c r="C83" s="357"/>
      <c r="D83" s="357"/>
      <c r="E83" s="358"/>
    </row>
    <row r="84" spans="3:5" ht="15" customHeight="1">
      <c r="C84" s="357"/>
      <c r="D84" s="357"/>
      <c r="E84" s="358"/>
    </row>
    <row r="85" spans="3:5" ht="15" customHeight="1">
      <c r="C85" s="357"/>
      <c r="D85" s="357"/>
      <c r="E85" s="358"/>
    </row>
    <row r="86" spans="3:5" ht="15" customHeight="1">
      <c r="C86" s="357"/>
      <c r="D86" s="357"/>
      <c r="E86" s="358"/>
    </row>
    <row r="87" spans="3:5" ht="15" customHeight="1">
      <c r="C87" s="357"/>
      <c r="D87" s="357"/>
      <c r="E87" s="358"/>
    </row>
    <row r="88" spans="3:5" ht="15" customHeight="1">
      <c r="C88" s="357"/>
      <c r="D88" s="357"/>
      <c r="E88" s="358"/>
    </row>
    <row r="89" spans="3:5" ht="15" customHeight="1">
      <c r="C89" s="357"/>
      <c r="D89" s="357"/>
      <c r="E89" s="358"/>
    </row>
    <row r="90" spans="3:5" ht="15" customHeight="1">
      <c r="C90" s="357"/>
      <c r="D90" s="357"/>
      <c r="E90" s="358"/>
    </row>
    <row r="91" spans="3:5" ht="15" customHeight="1">
      <c r="C91" s="357"/>
      <c r="D91" s="357"/>
      <c r="E91" s="358"/>
    </row>
    <row r="92" spans="3:5" ht="15" customHeight="1">
      <c r="C92" s="357"/>
      <c r="D92" s="357"/>
      <c r="E92" s="358"/>
    </row>
    <row r="93" spans="3:5" ht="15" customHeight="1">
      <c r="C93" s="357"/>
      <c r="D93" s="357"/>
      <c r="E93" s="358"/>
    </row>
    <row r="94" spans="3:5" ht="15" customHeight="1">
      <c r="D94" s="357"/>
    </row>
    <row r="97" spans="5:5" ht="15" customHeight="1">
      <c r="E97" s="290"/>
    </row>
    <row r="98" spans="5:5" ht="15" customHeight="1">
      <c r="E98" s="290"/>
    </row>
    <row r="99" spans="5:5" ht="15" customHeight="1">
      <c r="E99" s="290"/>
    </row>
    <row r="100" spans="5:5" ht="15" customHeight="1">
      <c r="E100" s="290"/>
    </row>
    <row r="101" spans="5:5" ht="15" customHeight="1">
      <c r="E101" s="290"/>
    </row>
    <row r="102" spans="5:5" ht="15" customHeight="1">
      <c r="E102" s="290"/>
    </row>
    <row r="103" spans="5:5" ht="15" customHeight="1">
      <c r="E103" s="290"/>
    </row>
    <row r="104" spans="5:5" ht="15" customHeight="1">
      <c r="E104" s="290"/>
    </row>
    <row r="105" spans="5:5" ht="15" customHeight="1">
      <c r="E105" s="290"/>
    </row>
    <row r="106" spans="5:5" ht="15" customHeight="1">
      <c r="E106" s="290"/>
    </row>
    <row r="107" spans="5:5" ht="15" customHeight="1">
      <c r="E107" s="290"/>
    </row>
    <row r="108" spans="5:5" ht="15" customHeight="1">
      <c r="E108" s="290"/>
    </row>
    <row r="109" spans="5:5" ht="15" customHeight="1">
      <c r="E109" s="290"/>
    </row>
    <row r="110" spans="5:5" ht="15" customHeight="1">
      <c r="E110" s="290"/>
    </row>
    <row r="111" spans="5:5" ht="15" customHeight="1">
      <c r="E111" s="290"/>
    </row>
    <row r="112" spans="5:5" ht="15" customHeight="1">
      <c r="E112" s="290"/>
    </row>
    <row r="113" spans="5:5" ht="15" customHeight="1">
      <c r="E113" s="290"/>
    </row>
    <row r="114" spans="5:5" ht="15" customHeight="1">
      <c r="E114" s="290"/>
    </row>
  </sheetData>
  <mergeCells count="3">
    <mergeCell ref="A1:F1"/>
    <mergeCell ref="A3:F3"/>
    <mergeCell ref="A31:F31"/>
  </mergeCells>
  <phoneticPr fontId="11" type="noConversion"/>
  <hyperlinks>
    <hyperlink ref="A55" r:id="rId1"/>
  </hyperlinks>
  <printOptions horizontalCentered="1"/>
  <pageMargins left="0.78740157480314965" right="0.78740157480314965" top="0.59055118110236227" bottom="0.98425196850393704" header="0" footer="0"/>
  <pageSetup paperSize="9" scale="59" orientation="portrait" r:id="rId2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U113"/>
  <sheetViews>
    <sheetView showGridLines="0" view="pageBreakPreview" zoomScale="75" zoomScaleNormal="75" zoomScaleSheetLayoutView="75" workbookViewId="0">
      <selection activeCell="D21" sqref="D21"/>
    </sheetView>
  </sheetViews>
  <sheetFormatPr baseColWidth="10" defaultColWidth="8.42578125" defaultRowHeight="15" customHeight="1"/>
  <cols>
    <col min="1" max="1" width="41.85546875" style="289" customWidth="1"/>
    <col min="2" max="4" width="16.85546875" style="290" customWidth="1"/>
    <col min="5" max="5" width="19" style="408" customWidth="1"/>
    <col min="6" max="6" width="16.85546875" style="408" customWidth="1"/>
    <col min="7" max="21" width="16.85546875" style="289" customWidth="1"/>
    <col min="22" max="16384" width="8.42578125" style="289"/>
  </cols>
  <sheetData>
    <row r="1" spans="1:21" s="21" customFormat="1" ht="18" customHeight="1">
      <c r="A1" s="511" t="s">
        <v>88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</row>
    <row r="2" spans="1:21" ht="12.75" customHeight="1">
      <c r="A2" s="303"/>
      <c r="B2" s="303"/>
      <c r="C2" s="303"/>
      <c r="D2" s="303"/>
      <c r="E2" s="303"/>
      <c r="F2" s="303"/>
    </row>
    <row r="3" spans="1:21" ht="15" customHeight="1">
      <c r="A3" s="487" t="s">
        <v>266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</row>
    <row r="4" spans="1:21" ht="13.5" customHeight="1" thickBot="1">
      <c r="A4" s="99"/>
      <c r="B4" s="10"/>
      <c r="C4" s="10"/>
      <c r="D4" s="10"/>
      <c r="E4" s="10"/>
      <c r="F4" s="10"/>
    </row>
    <row r="5" spans="1:21" ht="43.5" customHeight="1" thickBot="1">
      <c r="A5" s="299" t="s">
        <v>0</v>
      </c>
      <c r="B5" s="531" t="s">
        <v>267</v>
      </c>
      <c r="C5" s="532"/>
      <c r="D5" s="532"/>
      <c r="E5" s="533"/>
      <c r="F5" s="531" t="s">
        <v>268</v>
      </c>
      <c r="G5" s="532"/>
      <c r="H5" s="532"/>
      <c r="I5" s="533"/>
      <c r="J5" s="531" t="s">
        <v>269</v>
      </c>
      <c r="K5" s="532"/>
      <c r="L5" s="532"/>
      <c r="M5" s="533"/>
      <c r="N5" s="531" t="s">
        <v>270</v>
      </c>
      <c r="O5" s="532"/>
      <c r="P5" s="532"/>
      <c r="Q5" s="533"/>
      <c r="R5" s="531" t="s">
        <v>271</v>
      </c>
      <c r="S5" s="532"/>
      <c r="T5" s="532"/>
      <c r="U5" s="533"/>
    </row>
    <row r="6" spans="1:21" ht="84" customHeight="1" thickBot="1">
      <c r="A6" s="300"/>
      <c r="B6" s="409" t="s">
        <v>272</v>
      </c>
      <c r="C6" s="409" t="s">
        <v>273</v>
      </c>
      <c r="D6" s="409" t="s">
        <v>274</v>
      </c>
      <c r="E6" s="409" t="s">
        <v>275</v>
      </c>
      <c r="F6" s="409" t="s">
        <v>272</v>
      </c>
      <c r="G6" s="409" t="s">
        <v>273</v>
      </c>
      <c r="H6" s="409" t="s">
        <v>274</v>
      </c>
      <c r="I6" s="409" t="s">
        <v>275</v>
      </c>
      <c r="J6" s="409" t="s">
        <v>272</v>
      </c>
      <c r="K6" s="409" t="s">
        <v>273</v>
      </c>
      <c r="L6" s="409" t="s">
        <v>274</v>
      </c>
      <c r="M6" s="409" t="s">
        <v>275</v>
      </c>
      <c r="N6" s="409" t="s">
        <v>272</v>
      </c>
      <c r="O6" s="409" t="s">
        <v>273</v>
      </c>
      <c r="P6" s="409" t="s">
        <v>274</v>
      </c>
      <c r="Q6" s="409" t="s">
        <v>275</v>
      </c>
      <c r="R6" s="409" t="s">
        <v>272</v>
      </c>
      <c r="S6" s="409" t="s">
        <v>273</v>
      </c>
      <c r="T6" s="409" t="s">
        <v>274</v>
      </c>
      <c r="U6" s="409" t="s">
        <v>275</v>
      </c>
    </row>
    <row r="7" spans="1:21" ht="16.5" customHeight="1">
      <c r="A7" s="413" t="s">
        <v>242</v>
      </c>
      <c r="B7" s="414">
        <v>1103</v>
      </c>
      <c r="C7" s="415">
        <v>136</v>
      </c>
      <c r="D7" s="415">
        <v>1945</v>
      </c>
      <c r="E7" s="415">
        <v>1211</v>
      </c>
      <c r="F7" s="416">
        <v>506277</v>
      </c>
      <c r="G7" s="414">
        <v>633669</v>
      </c>
      <c r="H7" s="415">
        <v>476706</v>
      </c>
      <c r="I7" s="415">
        <v>2578408</v>
      </c>
      <c r="J7" s="415">
        <v>63249</v>
      </c>
      <c r="K7" s="416">
        <v>62377</v>
      </c>
      <c r="L7" s="414">
        <v>97247</v>
      </c>
      <c r="M7" s="415">
        <v>659460</v>
      </c>
      <c r="N7" s="415">
        <v>20965</v>
      </c>
      <c r="O7" s="415">
        <v>36856</v>
      </c>
      <c r="P7" s="416">
        <v>18043</v>
      </c>
      <c r="Q7" s="414">
        <v>151891</v>
      </c>
      <c r="R7" s="415">
        <v>4367</v>
      </c>
      <c r="S7" s="415">
        <v>2328</v>
      </c>
      <c r="T7" s="415">
        <v>7489</v>
      </c>
      <c r="U7" s="416">
        <v>24213</v>
      </c>
    </row>
    <row r="8" spans="1:21" ht="14.1" customHeight="1">
      <c r="A8" s="302" t="s">
        <v>243</v>
      </c>
      <c r="B8" s="414">
        <v>348</v>
      </c>
      <c r="C8" s="415">
        <v>56</v>
      </c>
      <c r="D8" s="415">
        <v>386</v>
      </c>
      <c r="E8" s="415">
        <v>366</v>
      </c>
      <c r="F8" s="416">
        <v>258329</v>
      </c>
      <c r="G8" s="414">
        <v>1643851</v>
      </c>
      <c r="H8" s="415">
        <v>442372</v>
      </c>
      <c r="I8" s="415">
        <v>482616</v>
      </c>
      <c r="J8" s="415">
        <v>36555</v>
      </c>
      <c r="K8" s="416">
        <v>86687</v>
      </c>
      <c r="L8" s="414">
        <v>93214</v>
      </c>
      <c r="M8" s="415">
        <v>105618</v>
      </c>
      <c r="N8" s="415">
        <v>9012</v>
      </c>
      <c r="O8" s="415">
        <v>33546</v>
      </c>
      <c r="P8" s="416">
        <v>12241</v>
      </c>
      <c r="Q8" s="414">
        <v>16791</v>
      </c>
      <c r="R8" s="415">
        <v>1903</v>
      </c>
      <c r="S8" s="415">
        <v>2421</v>
      </c>
      <c r="T8" s="415">
        <v>3609</v>
      </c>
      <c r="U8" s="416">
        <v>4844</v>
      </c>
    </row>
    <row r="9" spans="1:21" ht="14.1" customHeight="1">
      <c r="A9" s="417" t="s">
        <v>244</v>
      </c>
      <c r="B9" s="414">
        <v>247</v>
      </c>
      <c r="C9" s="415">
        <v>8</v>
      </c>
      <c r="D9" s="415">
        <v>225</v>
      </c>
      <c r="E9" s="415">
        <v>111</v>
      </c>
      <c r="F9" s="416">
        <v>72061</v>
      </c>
      <c r="G9" s="414">
        <v>326501</v>
      </c>
      <c r="H9" s="415">
        <v>24199</v>
      </c>
      <c r="I9" s="415">
        <v>260962</v>
      </c>
      <c r="J9" s="415">
        <v>12197</v>
      </c>
      <c r="K9" s="416">
        <v>19895</v>
      </c>
      <c r="L9" s="414">
        <v>6567</v>
      </c>
      <c r="M9" s="415">
        <v>72146</v>
      </c>
      <c r="N9" s="415">
        <v>2218</v>
      </c>
      <c r="O9" s="415">
        <v>13991</v>
      </c>
      <c r="P9" s="416">
        <v>188</v>
      </c>
      <c r="Q9" s="414">
        <v>16663</v>
      </c>
      <c r="R9" s="415">
        <v>854</v>
      </c>
      <c r="S9" s="415">
        <v>458</v>
      </c>
      <c r="T9" s="415">
        <v>514</v>
      </c>
      <c r="U9" s="416">
        <v>2719</v>
      </c>
    </row>
    <row r="10" spans="1:21" ht="14.1" customHeight="1">
      <c r="A10" s="302" t="s">
        <v>245</v>
      </c>
      <c r="B10" s="414">
        <v>383</v>
      </c>
      <c r="C10" s="415">
        <v>10</v>
      </c>
      <c r="D10" s="415">
        <v>318</v>
      </c>
      <c r="E10" s="415">
        <v>212</v>
      </c>
      <c r="F10" s="416">
        <v>62289</v>
      </c>
      <c r="G10" s="414">
        <v>15434</v>
      </c>
      <c r="H10" s="415">
        <v>68400</v>
      </c>
      <c r="I10" s="415">
        <v>525508</v>
      </c>
      <c r="J10" s="415">
        <v>13576</v>
      </c>
      <c r="K10" s="416">
        <v>2583</v>
      </c>
      <c r="L10" s="414">
        <v>12559</v>
      </c>
      <c r="M10" s="415">
        <v>119955</v>
      </c>
      <c r="N10" s="415">
        <v>650</v>
      </c>
      <c r="O10" s="415">
        <v>121</v>
      </c>
      <c r="P10" s="416">
        <v>2322</v>
      </c>
      <c r="Q10" s="414">
        <v>43831</v>
      </c>
      <c r="R10" s="415">
        <v>1064</v>
      </c>
      <c r="S10" s="415">
        <v>122</v>
      </c>
      <c r="T10" s="415">
        <v>884</v>
      </c>
      <c r="U10" s="416">
        <v>4002</v>
      </c>
    </row>
    <row r="11" spans="1:21" ht="14.1" customHeight="1">
      <c r="A11" s="302" t="s">
        <v>246</v>
      </c>
      <c r="B11" s="414">
        <v>249</v>
      </c>
      <c r="C11" s="415">
        <v>21</v>
      </c>
      <c r="D11" s="415">
        <v>301</v>
      </c>
      <c r="E11" s="415">
        <v>477</v>
      </c>
      <c r="F11" s="416">
        <v>27477</v>
      </c>
      <c r="G11" s="414">
        <v>147311</v>
      </c>
      <c r="H11" s="415">
        <v>34162</v>
      </c>
      <c r="I11" s="415">
        <v>777600</v>
      </c>
      <c r="J11" s="415">
        <v>5870</v>
      </c>
      <c r="K11" s="416">
        <v>11403</v>
      </c>
      <c r="L11" s="414">
        <v>7695</v>
      </c>
      <c r="M11" s="415">
        <v>188139</v>
      </c>
      <c r="N11" s="415">
        <v>2327</v>
      </c>
      <c r="O11" s="415">
        <v>10727</v>
      </c>
      <c r="P11" s="416">
        <v>519</v>
      </c>
      <c r="Q11" s="414">
        <v>25917</v>
      </c>
      <c r="R11" s="415">
        <v>646</v>
      </c>
      <c r="S11" s="415">
        <v>441</v>
      </c>
      <c r="T11" s="415">
        <v>853</v>
      </c>
      <c r="U11" s="416">
        <v>7591</v>
      </c>
    </row>
    <row r="12" spans="1:21" ht="14.1" customHeight="1">
      <c r="A12" s="302" t="s">
        <v>247</v>
      </c>
      <c r="B12" s="414">
        <v>197</v>
      </c>
      <c r="C12" s="415">
        <v>7</v>
      </c>
      <c r="D12" s="415">
        <v>96</v>
      </c>
      <c r="E12" s="415">
        <v>102</v>
      </c>
      <c r="F12" s="416">
        <v>90912</v>
      </c>
      <c r="G12" s="414">
        <v>69353</v>
      </c>
      <c r="H12" s="415">
        <v>9760</v>
      </c>
      <c r="I12" s="415">
        <v>159060</v>
      </c>
      <c r="J12" s="415">
        <v>12125</v>
      </c>
      <c r="K12" s="416">
        <v>7020</v>
      </c>
      <c r="L12" s="414">
        <v>2368</v>
      </c>
      <c r="M12" s="415">
        <v>40498</v>
      </c>
      <c r="N12" s="415">
        <v>5753</v>
      </c>
      <c r="O12" s="415">
        <v>7780</v>
      </c>
      <c r="P12" s="416">
        <v>73</v>
      </c>
      <c r="Q12" s="414">
        <v>10650</v>
      </c>
      <c r="R12" s="415">
        <v>788</v>
      </c>
      <c r="S12" s="415">
        <v>286</v>
      </c>
      <c r="T12" s="415">
        <v>214</v>
      </c>
      <c r="U12" s="416">
        <v>1704</v>
      </c>
    </row>
    <row r="13" spans="1:21" ht="14.1" customHeight="1">
      <c r="A13" s="302" t="s">
        <v>248</v>
      </c>
      <c r="B13" s="414">
        <v>742</v>
      </c>
      <c r="C13" s="415">
        <v>57</v>
      </c>
      <c r="D13" s="415">
        <v>655</v>
      </c>
      <c r="E13" s="415">
        <v>375</v>
      </c>
      <c r="F13" s="416">
        <v>674725</v>
      </c>
      <c r="G13" s="414">
        <v>486559</v>
      </c>
      <c r="H13" s="415">
        <v>128756</v>
      </c>
      <c r="I13" s="415">
        <v>674207</v>
      </c>
      <c r="J13" s="415">
        <v>77324</v>
      </c>
      <c r="K13" s="416">
        <v>66825</v>
      </c>
      <c r="L13" s="414">
        <v>28078</v>
      </c>
      <c r="M13" s="415">
        <v>174949</v>
      </c>
      <c r="N13" s="415">
        <v>33219</v>
      </c>
      <c r="O13" s="415">
        <v>32719</v>
      </c>
      <c r="P13" s="416">
        <v>2215</v>
      </c>
      <c r="Q13" s="414">
        <v>32377</v>
      </c>
      <c r="R13" s="415">
        <v>4323</v>
      </c>
      <c r="S13" s="415">
        <v>2142</v>
      </c>
      <c r="T13" s="415">
        <v>1946</v>
      </c>
      <c r="U13" s="416">
        <v>7173</v>
      </c>
    </row>
    <row r="14" spans="1:21" ht="14.1" customHeight="1">
      <c r="A14" s="417" t="s">
        <v>249</v>
      </c>
      <c r="B14" s="414">
        <v>671</v>
      </c>
      <c r="C14" s="415">
        <v>78</v>
      </c>
      <c r="D14" s="415">
        <v>859</v>
      </c>
      <c r="E14" s="415">
        <v>308</v>
      </c>
      <c r="F14" s="416">
        <v>359880</v>
      </c>
      <c r="G14" s="414">
        <v>331929</v>
      </c>
      <c r="H14" s="415">
        <v>350604</v>
      </c>
      <c r="I14" s="415">
        <v>475099</v>
      </c>
      <c r="J14" s="415">
        <v>56927</v>
      </c>
      <c r="K14" s="416">
        <v>34424</v>
      </c>
      <c r="L14" s="414">
        <v>67442</v>
      </c>
      <c r="M14" s="415">
        <v>113699</v>
      </c>
      <c r="N14" s="415">
        <v>7757</v>
      </c>
      <c r="O14" s="415">
        <v>30645</v>
      </c>
      <c r="P14" s="416">
        <v>6205</v>
      </c>
      <c r="Q14" s="414">
        <v>47606</v>
      </c>
      <c r="R14" s="415">
        <v>3509</v>
      </c>
      <c r="S14" s="415">
        <v>1276</v>
      </c>
      <c r="T14" s="415">
        <v>4235</v>
      </c>
      <c r="U14" s="416">
        <v>4715</v>
      </c>
    </row>
    <row r="15" spans="1:21" ht="14.1" customHeight="1">
      <c r="A15" s="417" t="s">
        <v>250</v>
      </c>
      <c r="B15" s="414">
        <v>1719</v>
      </c>
      <c r="C15" s="415">
        <v>510</v>
      </c>
      <c r="D15" s="415">
        <v>1783</v>
      </c>
      <c r="E15" s="415">
        <v>881</v>
      </c>
      <c r="F15" s="416">
        <v>831523</v>
      </c>
      <c r="G15" s="414">
        <v>3667438</v>
      </c>
      <c r="H15" s="415">
        <v>740990</v>
      </c>
      <c r="I15" s="415">
        <v>3706191</v>
      </c>
      <c r="J15" s="415">
        <v>129703</v>
      </c>
      <c r="K15" s="416">
        <v>405638</v>
      </c>
      <c r="L15" s="414">
        <v>147042</v>
      </c>
      <c r="M15" s="415">
        <v>851330</v>
      </c>
      <c r="N15" s="415">
        <v>24579</v>
      </c>
      <c r="O15" s="415">
        <v>179268</v>
      </c>
      <c r="P15" s="416">
        <v>11707</v>
      </c>
      <c r="Q15" s="414">
        <v>141973</v>
      </c>
      <c r="R15" s="415">
        <v>6940</v>
      </c>
      <c r="S15" s="415">
        <v>12950</v>
      </c>
      <c r="T15" s="415">
        <v>7783</v>
      </c>
      <c r="U15" s="416">
        <v>30690</v>
      </c>
    </row>
    <row r="16" spans="1:21" ht="14.1" customHeight="1">
      <c r="A16" s="417" t="s">
        <v>251</v>
      </c>
      <c r="B16" s="414">
        <v>1232</v>
      </c>
      <c r="C16" s="415">
        <v>313</v>
      </c>
      <c r="D16" s="415">
        <v>1413</v>
      </c>
      <c r="E16" s="415">
        <v>1156</v>
      </c>
      <c r="F16" s="416">
        <v>776803</v>
      </c>
      <c r="G16" s="414">
        <v>1664935</v>
      </c>
      <c r="H16" s="415">
        <v>871207</v>
      </c>
      <c r="I16" s="415">
        <v>1964327</v>
      </c>
      <c r="J16" s="415">
        <v>109173</v>
      </c>
      <c r="K16" s="416">
        <v>182480</v>
      </c>
      <c r="L16" s="414">
        <v>157351</v>
      </c>
      <c r="M16" s="415">
        <v>417242</v>
      </c>
      <c r="N16" s="415">
        <v>21802</v>
      </c>
      <c r="O16" s="415">
        <v>85423</v>
      </c>
      <c r="P16" s="416">
        <v>23985</v>
      </c>
      <c r="Q16" s="414">
        <v>63627</v>
      </c>
      <c r="R16" s="415">
        <v>6395</v>
      </c>
      <c r="S16" s="415">
        <v>6929</v>
      </c>
      <c r="T16" s="415">
        <v>8661</v>
      </c>
      <c r="U16" s="416">
        <v>17822</v>
      </c>
    </row>
    <row r="17" spans="1:21" ht="14.1" customHeight="1">
      <c r="A17" s="417" t="s">
        <v>252</v>
      </c>
      <c r="B17" s="414">
        <v>311</v>
      </c>
      <c r="C17" s="415">
        <v>9</v>
      </c>
      <c r="D17" s="415">
        <v>326</v>
      </c>
      <c r="E17" s="415">
        <v>118</v>
      </c>
      <c r="F17" s="416">
        <v>193231</v>
      </c>
      <c r="G17" s="414">
        <v>58918</v>
      </c>
      <c r="H17" s="415">
        <v>21560</v>
      </c>
      <c r="I17" s="415">
        <v>194400</v>
      </c>
      <c r="J17" s="415">
        <v>15305</v>
      </c>
      <c r="K17" s="416">
        <v>4119</v>
      </c>
      <c r="L17" s="414">
        <v>3891</v>
      </c>
      <c r="M17" s="415">
        <v>45983</v>
      </c>
      <c r="N17" s="415">
        <v>5526</v>
      </c>
      <c r="O17" s="415">
        <v>961</v>
      </c>
      <c r="P17" s="416">
        <v>215</v>
      </c>
      <c r="Q17" s="414">
        <v>13161</v>
      </c>
      <c r="R17" s="415">
        <v>1126</v>
      </c>
      <c r="S17" s="415">
        <v>198</v>
      </c>
      <c r="T17" s="415">
        <v>632</v>
      </c>
      <c r="U17" s="416">
        <v>2191</v>
      </c>
    </row>
    <row r="18" spans="1:21" ht="14.1" customHeight="1">
      <c r="A18" s="417" t="s">
        <v>253</v>
      </c>
      <c r="B18" s="414">
        <v>996</v>
      </c>
      <c r="C18" s="415">
        <v>43</v>
      </c>
      <c r="D18" s="415">
        <v>803</v>
      </c>
      <c r="E18" s="415">
        <v>264</v>
      </c>
      <c r="F18" s="416">
        <v>1077867</v>
      </c>
      <c r="G18" s="414">
        <v>588332</v>
      </c>
      <c r="H18" s="415">
        <v>238254</v>
      </c>
      <c r="I18" s="415">
        <v>773373</v>
      </c>
      <c r="J18" s="415">
        <v>135458</v>
      </c>
      <c r="K18" s="416">
        <v>58316</v>
      </c>
      <c r="L18" s="414">
        <v>47451</v>
      </c>
      <c r="M18" s="415">
        <v>172125</v>
      </c>
      <c r="N18" s="415">
        <v>46894</v>
      </c>
      <c r="O18" s="415">
        <v>14755</v>
      </c>
      <c r="P18" s="416">
        <v>2636</v>
      </c>
      <c r="Q18" s="414">
        <v>29439</v>
      </c>
      <c r="R18" s="415">
        <v>7027</v>
      </c>
      <c r="S18" s="415">
        <v>1564</v>
      </c>
      <c r="T18" s="415">
        <v>3199</v>
      </c>
      <c r="U18" s="416">
        <v>6686</v>
      </c>
    </row>
    <row r="19" spans="1:21" ht="14.1" customHeight="1">
      <c r="A19" s="302" t="s">
        <v>254</v>
      </c>
      <c r="B19" s="414">
        <v>555</v>
      </c>
      <c r="C19" s="415">
        <v>268</v>
      </c>
      <c r="D19" s="415">
        <v>1254</v>
      </c>
      <c r="E19" s="415">
        <v>471</v>
      </c>
      <c r="F19" s="416">
        <v>241812</v>
      </c>
      <c r="G19" s="414">
        <v>1015890</v>
      </c>
      <c r="H19" s="415">
        <v>523999</v>
      </c>
      <c r="I19" s="415">
        <v>3184612</v>
      </c>
      <c r="J19" s="415">
        <v>45028</v>
      </c>
      <c r="K19" s="416">
        <v>143411</v>
      </c>
      <c r="L19" s="414">
        <v>111105</v>
      </c>
      <c r="M19" s="415">
        <v>697738</v>
      </c>
      <c r="N19" s="415">
        <v>4002</v>
      </c>
      <c r="O19" s="415">
        <v>51582</v>
      </c>
      <c r="P19" s="416">
        <v>10155</v>
      </c>
      <c r="Q19" s="414">
        <v>110076</v>
      </c>
      <c r="R19" s="415">
        <v>2382</v>
      </c>
      <c r="S19" s="415">
        <v>5053</v>
      </c>
      <c r="T19" s="415">
        <v>5440</v>
      </c>
      <c r="U19" s="416">
        <v>25427</v>
      </c>
    </row>
    <row r="20" spans="1:21" ht="14.1" customHeight="1">
      <c r="A20" s="302" t="s">
        <v>255</v>
      </c>
      <c r="B20" s="414" t="s">
        <v>280</v>
      </c>
      <c r="C20" s="415">
        <v>50</v>
      </c>
      <c r="D20" s="415">
        <v>746</v>
      </c>
      <c r="E20" s="415">
        <v>372</v>
      </c>
      <c r="F20" s="416" t="s">
        <v>280</v>
      </c>
      <c r="G20" s="414">
        <v>159356</v>
      </c>
      <c r="H20" s="415">
        <v>406547</v>
      </c>
      <c r="I20" s="415">
        <v>817919</v>
      </c>
      <c r="J20" s="415" t="s">
        <v>276</v>
      </c>
      <c r="K20" s="416">
        <v>20828</v>
      </c>
      <c r="L20" s="414">
        <v>67704</v>
      </c>
      <c r="M20" s="415">
        <v>149689</v>
      </c>
      <c r="N20" s="415" t="s">
        <v>280</v>
      </c>
      <c r="O20" s="415">
        <v>15174</v>
      </c>
      <c r="P20" s="416">
        <v>12528</v>
      </c>
      <c r="Q20" s="414">
        <v>73194</v>
      </c>
      <c r="R20" s="415" t="s">
        <v>280</v>
      </c>
      <c r="S20" s="415">
        <v>913</v>
      </c>
      <c r="T20" s="415">
        <v>4713</v>
      </c>
      <c r="U20" s="416">
        <v>6031</v>
      </c>
    </row>
    <row r="21" spans="1:21" ht="14.1" customHeight="1">
      <c r="A21" s="417" t="s">
        <v>256</v>
      </c>
      <c r="B21" s="414">
        <v>235</v>
      </c>
      <c r="C21" s="415">
        <v>25</v>
      </c>
      <c r="D21" s="415">
        <v>143</v>
      </c>
      <c r="E21" s="415">
        <v>155</v>
      </c>
      <c r="F21" s="416">
        <v>129515</v>
      </c>
      <c r="G21" s="414">
        <v>673033</v>
      </c>
      <c r="H21" s="415">
        <v>125571</v>
      </c>
      <c r="I21" s="415">
        <v>262128</v>
      </c>
      <c r="J21" s="415">
        <v>22351</v>
      </c>
      <c r="K21" s="416">
        <v>73154</v>
      </c>
      <c r="L21" s="414">
        <v>24339</v>
      </c>
      <c r="M21" s="415">
        <v>59147</v>
      </c>
      <c r="N21" s="415">
        <v>6996</v>
      </c>
      <c r="O21" s="415">
        <v>28048</v>
      </c>
      <c r="P21" s="416">
        <v>1893</v>
      </c>
      <c r="Q21" s="414">
        <v>17186</v>
      </c>
      <c r="R21" s="415">
        <v>1044</v>
      </c>
      <c r="S21" s="415">
        <v>1963</v>
      </c>
      <c r="T21" s="415">
        <v>1014</v>
      </c>
      <c r="U21" s="416">
        <v>2233</v>
      </c>
    </row>
    <row r="22" spans="1:21" ht="14.1" customHeight="1">
      <c r="A22" s="417" t="s">
        <v>257</v>
      </c>
      <c r="B22" s="414">
        <v>569</v>
      </c>
      <c r="C22" s="415">
        <v>122</v>
      </c>
      <c r="D22" s="415">
        <v>493</v>
      </c>
      <c r="E22" s="415">
        <v>278</v>
      </c>
      <c r="F22" s="416">
        <v>385969</v>
      </c>
      <c r="G22" s="414">
        <v>1091933</v>
      </c>
      <c r="H22" s="415">
        <v>256601</v>
      </c>
      <c r="I22" s="415">
        <v>1101723</v>
      </c>
      <c r="J22" s="415">
        <v>62747</v>
      </c>
      <c r="K22" s="416">
        <v>126573</v>
      </c>
      <c r="L22" s="414">
        <v>47364</v>
      </c>
      <c r="M22" s="415">
        <v>204895</v>
      </c>
      <c r="N22" s="415">
        <v>23876</v>
      </c>
      <c r="O22" s="415">
        <v>43476</v>
      </c>
      <c r="P22" s="416">
        <v>3644</v>
      </c>
      <c r="Q22" s="414">
        <v>58444</v>
      </c>
      <c r="R22" s="415">
        <v>2911</v>
      </c>
      <c r="S22" s="415">
        <v>3415</v>
      </c>
      <c r="T22" s="415">
        <v>2388</v>
      </c>
      <c r="U22" s="416">
        <v>6701</v>
      </c>
    </row>
    <row r="23" spans="1:21" ht="14.1" customHeight="1">
      <c r="A23" s="417" t="s">
        <v>258</v>
      </c>
      <c r="B23" s="414">
        <v>121</v>
      </c>
      <c r="C23" s="415">
        <v>13</v>
      </c>
      <c r="D23" s="415">
        <v>147</v>
      </c>
      <c r="E23" s="415">
        <v>70</v>
      </c>
      <c r="F23" s="416">
        <v>230203</v>
      </c>
      <c r="G23" s="414">
        <v>67614</v>
      </c>
      <c r="H23" s="415">
        <v>109078</v>
      </c>
      <c r="I23" s="415">
        <v>100389</v>
      </c>
      <c r="J23" s="415">
        <v>21374</v>
      </c>
      <c r="K23" s="416">
        <v>11944</v>
      </c>
      <c r="L23" s="414">
        <v>24609</v>
      </c>
      <c r="M23" s="415">
        <v>24242</v>
      </c>
      <c r="N23" s="415">
        <v>11138</v>
      </c>
      <c r="O23" s="415">
        <v>3841</v>
      </c>
      <c r="P23" s="416">
        <v>2471</v>
      </c>
      <c r="Q23" s="414">
        <v>12324</v>
      </c>
      <c r="R23" s="415">
        <v>953</v>
      </c>
      <c r="S23" s="415">
        <v>492</v>
      </c>
      <c r="T23" s="415">
        <v>1223</v>
      </c>
      <c r="U23" s="416">
        <v>1469</v>
      </c>
    </row>
    <row r="24" spans="1:21" ht="12.75" customHeight="1">
      <c r="A24" s="417" t="s">
        <v>259</v>
      </c>
      <c r="B24" s="414" t="s">
        <v>280</v>
      </c>
      <c r="C24" s="414" t="s">
        <v>280</v>
      </c>
      <c r="D24" s="414" t="s">
        <v>280</v>
      </c>
      <c r="E24" s="414">
        <v>5</v>
      </c>
      <c r="F24" s="301" t="s">
        <v>280</v>
      </c>
      <c r="G24" s="414" t="s">
        <v>280</v>
      </c>
      <c r="H24" s="414" t="s">
        <v>280</v>
      </c>
      <c r="I24" s="414">
        <v>28464</v>
      </c>
      <c r="J24" s="414" t="s">
        <v>280</v>
      </c>
      <c r="K24" s="301" t="s">
        <v>280</v>
      </c>
      <c r="L24" s="414" t="s">
        <v>280</v>
      </c>
      <c r="M24" s="414">
        <v>17822</v>
      </c>
      <c r="N24" s="414" t="s">
        <v>280</v>
      </c>
      <c r="O24" s="414" t="s">
        <v>280</v>
      </c>
      <c r="P24" s="301" t="s">
        <v>280</v>
      </c>
      <c r="Q24" s="414">
        <v>562</v>
      </c>
      <c r="R24" s="414" t="s">
        <v>280</v>
      </c>
      <c r="S24" s="414" t="s">
        <v>280</v>
      </c>
      <c r="T24" s="414" t="s">
        <v>277</v>
      </c>
      <c r="U24" s="301">
        <v>676</v>
      </c>
    </row>
    <row r="25" spans="1:21" ht="12.75" customHeight="1" thickBot="1">
      <c r="A25" s="417" t="s">
        <v>260</v>
      </c>
      <c r="B25" s="414" t="s">
        <v>280</v>
      </c>
      <c r="C25" s="414" t="s">
        <v>280</v>
      </c>
      <c r="D25" s="414">
        <v>4</v>
      </c>
      <c r="E25" s="414">
        <v>7</v>
      </c>
      <c r="F25" s="418" t="s">
        <v>280</v>
      </c>
      <c r="G25" s="425" t="s">
        <v>280</v>
      </c>
      <c r="H25" s="425">
        <v>28</v>
      </c>
      <c r="I25" s="425">
        <v>12384</v>
      </c>
      <c r="J25" s="425" t="s">
        <v>280</v>
      </c>
      <c r="K25" s="424" t="s">
        <v>280</v>
      </c>
      <c r="L25" s="425" t="s">
        <v>280</v>
      </c>
      <c r="M25" s="425">
        <v>2230</v>
      </c>
      <c r="N25" s="425" t="s">
        <v>280</v>
      </c>
      <c r="O25" s="425" t="s">
        <v>280</v>
      </c>
      <c r="P25" s="424" t="s">
        <v>280</v>
      </c>
      <c r="Q25" s="425">
        <v>1269</v>
      </c>
      <c r="R25" s="425" t="s">
        <v>280</v>
      </c>
      <c r="S25" s="425" t="s">
        <v>280</v>
      </c>
      <c r="T25" s="425">
        <v>4</v>
      </c>
      <c r="U25" s="424">
        <v>74</v>
      </c>
    </row>
    <row r="26" spans="1:21" ht="12.75" customHeight="1" thickTop="1">
      <c r="A26" s="407" t="s">
        <v>261</v>
      </c>
      <c r="B26" s="419"/>
      <c r="C26" s="420"/>
      <c r="D26" s="420"/>
      <c r="E26" s="420"/>
      <c r="F26" s="420"/>
    </row>
    <row r="27" spans="1:21" ht="12.75" customHeight="1">
      <c r="A27" s="421" t="s">
        <v>262</v>
      </c>
      <c r="B27" s="422"/>
      <c r="C27" s="423"/>
      <c r="D27" s="423"/>
      <c r="E27" s="423"/>
      <c r="F27" s="423"/>
    </row>
    <row r="28" spans="1:21" ht="12.75" customHeight="1">
      <c r="A28" s="529" t="s">
        <v>278</v>
      </c>
      <c r="B28" s="530"/>
      <c r="C28" s="530"/>
      <c r="D28" s="530"/>
      <c r="E28" s="530"/>
      <c r="F28" s="530"/>
    </row>
    <row r="29" spans="1:21" ht="12.75" customHeight="1">
      <c r="A29" s="10"/>
      <c r="B29" s="10"/>
      <c r="C29" s="10"/>
      <c r="D29" s="10"/>
      <c r="E29" s="10"/>
      <c r="F29" s="10"/>
    </row>
    <row r="30" spans="1:21" ht="30" customHeight="1">
      <c r="A30" s="487" t="s">
        <v>279</v>
      </c>
      <c r="B30" s="487"/>
      <c r="C30" s="487"/>
      <c r="D30" s="487"/>
      <c r="E30" s="487"/>
      <c r="F30" s="487"/>
      <c r="G30" s="487"/>
      <c r="H30" s="487"/>
      <c r="I30" s="487"/>
      <c r="J30" s="487"/>
      <c r="K30" s="487"/>
      <c r="L30" s="487"/>
      <c r="M30" s="487"/>
      <c r="N30" s="487"/>
      <c r="O30" s="487"/>
      <c r="P30" s="487"/>
      <c r="Q30" s="487"/>
      <c r="R30" s="487"/>
      <c r="S30" s="487"/>
      <c r="T30" s="487"/>
      <c r="U30" s="487"/>
    </row>
    <row r="31" spans="1:21" ht="13.15" customHeight="1" thickBot="1">
      <c r="A31" s="99"/>
      <c r="B31" s="10"/>
      <c r="C31" s="10"/>
      <c r="D31" s="10"/>
      <c r="E31" s="10"/>
      <c r="F31" s="10"/>
    </row>
    <row r="32" spans="1:21" ht="49.5" customHeight="1" thickBot="1">
      <c r="A32" s="299" t="s">
        <v>0</v>
      </c>
      <c r="B32" s="531" t="s">
        <v>267</v>
      </c>
      <c r="C32" s="532"/>
      <c r="D32" s="532"/>
      <c r="E32" s="533"/>
      <c r="F32" s="531" t="s">
        <v>268</v>
      </c>
      <c r="G32" s="532"/>
      <c r="H32" s="532"/>
      <c r="I32" s="533"/>
      <c r="J32" s="531" t="s">
        <v>269</v>
      </c>
      <c r="K32" s="532"/>
      <c r="L32" s="532"/>
      <c r="M32" s="533"/>
      <c r="N32" s="531" t="s">
        <v>270</v>
      </c>
      <c r="O32" s="532"/>
      <c r="P32" s="532"/>
      <c r="Q32" s="533"/>
      <c r="R32" s="531" t="s">
        <v>271</v>
      </c>
      <c r="S32" s="532"/>
      <c r="T32" s="532"/>
      <c r="U32" s="533"/>
    </row>
    <row r="33" spans="1:21" ht="133.5" customHeight="1" thickBot="1">
      <c r="A33" s="300"/>
      <c r="B33" s="409" t="s">
        <v>272</v>
      </c>
      <c r="C33" s="409" t="s">
        <v>273</v>
      </c>
      <c r="D33" s="409" t="s">
        <v>274</v>
      </c>
      <c r="E33" s="409" t="s">
        <v>275</v>
      </c>
      <c r="F33" s="409" t="s">
        <v>272</v>
      </c>
      <c r="G33" s="409" t="s">
        <v>273</v>
      </c>
      <c r="H33" s="409" t="s">
        <v>274</v>
      </c>
      <c r="I33" s="409" t="s">
        <v>275</v>
      </c>
      <c r="J33" s="409" t="s">
        <v>272</v>
      </c>
      <c r="K33" s="409" t="s">
        <v>273</v>
      </c>
      <c r="L33" s="409" t="s">
        <v>274</v>
      </c>
      <c r="M33" s="409" t="s">
        <v>275</v>
      </c>
      <c r="N33" s="409" t="s">
        <v>272</v>
      </c>
      <c r="O33" s="409" t="s">
        <v>273</v>
      </c>
      <c r="P33" s="409" t="s">
        <v>274</v>
      </c>
      <c r="Q33" s="409" t="s">
        <v>275</v>
      </c>
      <c r="R33" s="409" t="s">
        <v>272</v>
      </c>
      <c r="S33" s="409" t="s">
        <v>273</v>
      </c>
      <c r="T33" s="409" t="s">
        <v>274</v>
      </c>
      <c r="U33" s="409" t="s">
        <v>275</v>
      </c>
    </row>
    <row r="34" spans="1:21" ht="22.5" customHeight="1">
      <c r="A34" s="413" t="s">
        <v>242</v>
      </c>
      <c r="B34" s="414">
        <v>1117</v>
      </c>
      <c r="C34" s="415">
        <v>137</v>
      </c>
      <c r="D34" s="415">
        <v>1999</v>
      </c>
      <c r="E34" s="415">
        <v>1340</v>
      </c>
      <c r="F34" s="416">
        <v>527644</v>
      </c>
      <c r="G34" s="414">
        <v>632501</v>
      </c>
      <c r="H34" s="415">
        <v>527016</v>
      </c>
      <c r="I34" s="415">
        <v>2712266</v>
      </c>
      <c r="J34" s="415">
        <v>68606</v>
      </c>
      <c r="K34" s="416">
        <v>62742</v>
      </c>
      <c r="L34" s="414">
        <v>96500</v>
      </c>
      <c r="M34" s="415">
        <v>706097</v>
      </c>
      <c r="N34" s="415">
        <v>45052</v>
      </c>
      <c r="O34" s="415">
        <v>20730</v>
      </c>
      <c r="P34" s="416">
        <v>14502</v>
      </c>
      <c r="Q34" s="414">
        <v>172162</v>
      </c>
      <c r="R34" s="415">
        <v>4872</v>
      </c>
      <c r="S34" s="415">
        <v>2504</v>
      </c>
      <c r="T34" s="415">
        <v>8191</v>
      </c>
      <c r="U34" s="416">
        <v>26204</v>
      </c>
    </row>
    <row r="35" spans="1:21" ht="14.1" customHeight="1">
      <c r="A35" s="302" t="s">
        <v>243</v>
      </c>
      <c r="B35" s="414">
        <v>333</v>
      </c>
      <c r="C35" s="415">
        <v>54</v>
      </c>
      <c r="D35" s="415">
        <v>354</v>
      </c>
      <c r="E35" s="415">
        <v>388</v>
      </c>
      <c r="F35" s="416">
        <v>247058</v>
      </c>
      <c r="G35" s="414">
        <v>1427529</v>
      </c>
      <c r="H35" s="415">
        <v>437313</v>
      </c>
      <c r="I35" s="415">
        <v>475519</v>
      </c>
      <c r="J35" s="415">
        <v>34170</v>
      </c>
      <c r="K35" s="416">
        <v>87382</v>
      </c>
      <c r="L35" s="414">
        <v>93995</v>
      </c>
      <c r="M35" s="415">
        <v>103281</v>
      </c>
      <c r="N35" s="415">
        <v>13054</v>
      </c>
      <c r="O35" s="415">
        <v>26555</v>
      </c>
      <c r="P35" s="416">
        <v>19574</v>
      </c>
      <c r="Q35" s="414">
        <v>13247</v>
      </c>
      <c r="R35" s="415">
        <v>1800</v>
      </c>
      <c r="S35" s="415">
        <v>2260</v>
      </c>
      <c r="T35" s="415">
        <v>3694</v>
      </c>
      <c r="U35" s="416">
        <v>4957</v>
      </c>
    </row>
    <row r="36" spans="1:21" ht="14.1" customHeight="1">
      <c r="A36" s="417" t="s">
        <v>244</v>
      </c>
      <c r="B36" s="414">
        <v>232</v>
      </c>
      <c r="C36" s="415">
        <v>23</v>
      </c>
      <c r="D36" s="415">
        <v>217</v>
      </c>
      <c r="E36" s="415">
        <v>119</v>
      </c>
      <c r="F36" s="416">
        <v>67957</v>
      </c>
      <c r="G36" s="414">
        <v>317486</v>
      </c>
      <c r="H36" s="415">
        <v>30526</v>
      </c>
      <c r="I36" s="415">
        <v>263754</v>
      </c>
      <c r="J36" s="415">
        <v>11577</v>
      </c>
      <c r="K36" s="416">
        <v>22563</v>
      </c>
      <c r="L36" s="414">
        <v>7465</v>
      </c>
      <c r="M36" s="415">
        <v>70039</v>
      </c>
      <c r="N36" s="415">
        <v>1470</v>
      </c>
      <c r="O36" s="415">
        <v>36938</v>
      </c>
      <c r="P36" s="416">
        <v>147</v>
      </c>
      <c r="Q36" s="414">
        <v>14150</v>
      </c>
      <c r="R36" s="415">
        <v>776</v>
      </c>
      <c r="S36" s="415">
        <v>597</v>
      </c>
      <c r="T36" s="415">
        <v>525</v>
      </c>
      <c r="U36" s="416">
        <v>2669</v>
      </c>
    </row>
    <row r="37" spans="1:21" ht="14.1" customHeight="1">
      <c r="A37" s="302" t="s">
        <v>245</v>
      </c>
      <c r="B37" s="414">
        <v>393</v>
      </c>
      <c r="C37" s="415">
        <v>10</v>
      </c>
      <c r="D37" s="415">
        <v>317</v>
      </c>
      <c r="E37" s="415">
        <v>225</v>
      </c>
      <c r="F37" s="416">
        <v>57913</v>
      </c>
      <c r="G37" s="414">
        <v>13567</v>
      </c>
      <c r="H37" s="415">
        <v>63954</v>
      </c>
      <c r="I37" s="415">
        <v>555087</v>
      </c>
      <c r="J37" s="415">
        <v>14149</v>
      </c>
      <c r="K37" s="416">
        <v>2660</v>
      </c>
      <c r="L37" s="414">
        <v>12648</v>
      </c>
      <c r="M37" s="415">
        <v>130160</v>
      </c>
      <c r="N37" s="415">
        <v>564</v>
      </c>
      <c r="O37" s="415">
        <v>41</v>
      </c>
      <c r="P37" s="416">
        <v>938</v>
      </c>
      <c r="Q37" s="414">
        <v>37172</v>
      </c>
      <c r="R37" s="415">
        <v>1068</v>
      </c>
      <c r="S37" s="415">
        <v>126</v>
      </c>
      <c r="T37" s="415">
        <v>948</v>
      </c>
      <c r="U37" s="416">
        <v>4258</v>
      </c>
    </row>
    <row r="38" spans="1:21" ht="14.1" customHeight="1">
      <c r="A38" s="302" t="s">
        <v>246</v>
      </c>
      <c r="B38" s="414">
        <v>246</v>
      </c>
      <c r="C38" s="415">
        <v>26</v>
      </c>
      <c r="D38" s="415">
        <v>282</v>
      </c>
      <c r="E38" s="415">
        <v>484</v>
      </c>
      <c r="F38" s="416">
        <v>26401</v>
      </c>
      <c r="G38" s="414">
        <v>152535</v>
      </c>
      <c r="H38" s="415">
        <v>36531</v>
      </c>
      <c r="I38" s="415">
        <v>826559</v>
      </c>
      <c r="J38" s="415">
        <v>5915</v>
      </c>
      <c r="K38" s="416">
        <v>11830</v>
      </c>
      <c r="L38" s="414">
        <v>7117</v>
      </c>
      <c r="M38" s="415">
        <v>202686</v>
      </c>
      <c r="N38" s="415">
        <v>357</v>
      </c>
      <c r="O38" s="415">
        <v>2089</v>
      </c>
      <c r="P38" s="416">
        <v>1179</v>
      </c>
      <c r="Q38" s="414">
        <v>28696</v>
      </c>
      <c r="R38" s="415">
        <v>546</v>
      </c>
      <c r="S38" s="415">
        <v>447</v>
      </c>
      <c r="T38" s="415">
        <v>781</v>
      </c>
      <c r="U38" s="416">
        <v>8075</v>
      </c>
    </row>
    <row r="39" spans="1:21" ht="14.1" customHeight="1">
      <c r="A39" s="302" t="s">
        <v>247</v>
      </c>
      <c r="B39" s="414">
        <v>205</v>
      </c>
      <c r="C39" s="415">
        <v>10</v>
      </c>
      <c r="D39" s="415">
        <v>99</v>
      </c>
      <c r="E39" s="415">
        <v>99</v>
      </c>
      <c r="F39" s="416">
        <v>103310</v>
      </c>
      <c r="G39" s="414">
        <v>78766</v>
      </c>
      <c r="H39" s="415">
        <v>13486</v>
      </c>
      <c r="I39" s="415">
        <v>208426</v>
      </c>
      <c r="J39" s="415">
        <v>12232</v>
      </c>
      <c r="K39" s="416">
        <v>8187</v>
      </c>
      <c r="L39" s="414">
        <v>2768</v>
      </c>
      <c r="M39" s="415">
        <v>50128</v>
      </c>
      <c r="N39" s="415">
        <v>6962</v>
      </c>
      <c r="O39" s="415">
        <v>8439</v>
      </c>
      <c r="P39" s="416">
        <v>34</v>
      </c>
      <c r="Q39" s="414">
        <v>5277</v>
      </c>
      <c r="R39" s="415">
        <v>803</v>
      </c>
      <c r="S39" s="415">
        <v>360</v>
      </c>
      <c r="T39" s="415">
        <v>261</v>
      </c>
      <c r="U39" s="416">
        <v>2174</v>
      </c>
    </row>
    <row r="40" spans="1:21" ht="14.1" customHeight="1">
      <c r="A40" s="302" t="s">
        <v>248</v>
      </c>
      <c r="B40" s="414">
        <v>712</v>
      </c>
      <c r="C40" s="415">
        <v>43</v>
      </c>
      <c r="D40" s="415">
        <v>680</v>
      </c>
      <c r="E40" s="415">
        <v>365</v>
      </c>
      <c r="F40" s="416">
        <v>669271</v>
      </c>
      <c r="G40" s="414">
        <v>653261</v>
      </c>
      <c r="H40" s="415">
        <v>113588</v>
      </c>
      <c r="I40" s="415">
        <v>640289</v>
      </c>
      <c r="J40" s="415">
        <v>74034</v>
      </c>
      <c r="K40" s="416">
        <v>75876</v>
      </c>
      <c r="L40" s="414">
        <v>27260</v>
      </c>
      <c r="M40" s="415">
        <v>165935</v>
      </c>
      <c r="N40" s="415">
        <v>104092</v>
      </c>
      <c r="O40" s="415">
        <v>18382</v>
      </c>
      <c r="P40" s="416">
        <v>2321</v>
      </c>
      <c r="Q40" s="414">
        <v>25045</v>
      </c>
      <c r="R40" s="415">
        <v>4089</v>
      </c>
      <c r="S40" s="415">
        <v>2206</v>
      </c>
      <c r="T40" s="415">
        <v>1996</v>
      </c>
      <c r="U40" s="416">
        <v>7125</v>
      </c>
    </row>
    <row r="41" spans="1:21" ht="14.1" customHeight="1">
      <c r="A41" s="417" t="s">
        <v>249</v>
      </c>
      <c r="B41" s="414">
        <v>616</v>
      </c>
      <c r="C41" s="415">
        <v>101</v>
      </c>
      <c r="D41" s="415">
        <v>837</v>
      </c>
      <c r="E41" s="415">
        <v>321</v>
      </c>
      <c r="F41" s="416">
        <v>354896</v>
      </c>
      <c r="G41" s="414">
        <v>356508</v>
      </c>
      <c r="H41" s="415">
        <v>335094</v>
      </c>
      <c r="I41" s="415">
        <v>447263</v>
      </c>
      <c r="J41" s="415">
        <v>55807</v>
      </c>
      <c r="K41" s="416">
        <v>39810</v>
      </c>
      <c r="L41" s="414">
        <v>64672</v>
      </c>
      <c r="M41" s="415">
        <v>103883</v>
      </c>
      <c r="N41" s="415">
        <v>6136</v>
      </c>
      <c r="O41" s="415">
        <v>30062</v>
      </c>
      <c r="P41" s="416">
        <v>13340</v>
      </c>
      <c r="Q41" s="414">
        <v>55335</v>
      </c>
      <c r="R41" s="415">
        <v>3424</v>
      </c>
      <c r="S41" s="415">
        <v>1514</v>
      </c>
      <c r="T41" s="415">
        <v>4269</v>
      </c>
      <c r="U41" s="416">
        <v>4440</v>
      </c>
    </row>
    <row r="42" spans="1:21" ht="14.1" customHeight="1">
      <c r="A42" s="417" t="s">
        <v>250</v>
      </c>
      <c r="B42" s="414">
        <v>1766</v>
      </c>
      <c r="C42" s="415">
        <v>511</v>
      </c>
      <c r="D42" s="415">
        <v>1670</v>
      </c>
      <c r="E42" s="415">
        <v>1043</v>
      </c>
      <c r="F42" s="416">
        <v>744581</v>
      </c>
      <c r="G42" s="414">
        <v>3693457</v>
      </c>
      <c r="H42" s="415">
        <v>745401</v>
      </c>
      <c r="I42" s="415">
        <v>4055840</v>
      </c>
      <c r="J42" s="415">
        <v>131161</v>
      </c>
      <c r="K42" s="416">
        <v>413236</v>
      </c>
      <c r="L42" s="414">
        <v>148965</v>
      </c>
      <c r="M42" s="415">
        <v>893807</v>
      </c>
      <c r="N42" s="415">
        <v>41043</v>
      </c>
      <c r="O42" s="415">
        <v>148692</v>
      </c>
      <c r="P42" s="416">
        <v>16728</v>
      </c>
      <c r="Q42" s="414">
        <v>132902</v>
      </c>
      <c r="R42" s="415">
        <v>7094</v>
      </c>
      <c r="S42" s="415">
        <v>13218</v>
      </c>
      <c r="T42" s="415">
        <v>7284</v>
      </c>
      <c r="U42" s="416">
        <v>32241</v>
      </c>
    </row>
    <row r="43" spans="1:21" ht="14.1" customHeight="1">
      <c r="A43" s="417" t="s">
        <v>251</v>
      </c>
      <c r="B43" s="414">
        <v>1115</v>
      </c>
      <c r="C43" s="415">
        <v>321</v>
      </c>
      <c r="D43" s="415">
        <v>1435</v>
      </c>
      <c r="E43" s="415">
        <v>1229</v>
      </c>
      <c r="F43" s="416">
        <v>789350</v>
      </c>
      <c r="G43" s="414">
        <v>1487074</v>
      </c>
      <c r="H43" s="415">
        <v>829518</v>
      </c>
      <c r="I43" s="415">
        <v>2010171</v>
      </c>
      <c r="J43" s="415">
        <v>111245</v>
      </c>
      <c r="K43" s="416">
        <v>167319</v>
      </c>
      <c r="L43" s="414">
        <v>146461</v>
      </c>
      <c r="M43" s="415">
        <v>448472</v>
      </c>
      <c r="N43" s="415">
        <v>21520</v>
      </c>
      <c r="O43" s="415">
        <v>94340</v>
      </c>
      <c r="P43" s="416">
        <v>26517</v>
      </c>
      <c r="Q43" s="414">
        <v>48866</v>
      </c>
      <c r="R43" s="415">
        <v>6334</v>
      </c>
      <c r="S43" s="415">
        <v>6763</v>
      </c>
      <c r="T43" s="415">
        <v>8657</v>
      </c>
      <c r="U43" s="416">
        <v>19204</v>
      </c>
    </row>
    <row r="44" spans="1:21" ht="14.1" customHeight="1">
      <c r="A44" s="417" t="s">
        <v>252</v>
      </c>
      <c r="B44" s="414">
        <v>291</v>
      </c>
      <c r="C44" s="415">
        <v>11</v>
      </c>
      <c r="D44" s="415">
        <v>354</v>
      </c>
      <c r="E44" s="415">
        <v>124</v>
      </c>
      <c r="F44" s="416">
        <v>206571</v>
      </c>
      <c r="G44" s="414">
        <v>58235</v>
      </c>
      <c r="H44" s="415">
        <v>28368</v>
      </c>
      <c r="I44" s="415">
        <v>231640</v>
      </c>
      <c r="J44" s="415">
        <v>15402</v>
      </c>
      <c r="K44" s="416">
        <v>4425</v>
      </c>
      <c r="L44" s="414">
        <v>5445</v>
      </c>
      <c r="M44" s="415">
        <v>56819</v>
      </c>
      <c r="N44" s="415">
        <v>2991</v>
      </c>
      <c r="O44" s="415">
        <v>4918</v>
      </c>
      <c r="P44" s="416">
        <v>277</v>
      </c>
      <c r="Q44" s="414">
        <v>9527</v>
      </c>
      <c r="R44" s="415">
        <v>1134</v>
      </c>
      <c r="S44" s="415">
        <v>217</v>
      </c>
      <c r="T44" s="415">
        <v>800</v>
      </c>
      <c r="U44" s="416">
        <v>2552</v>
      </c>
    </row>
    <row r="45" spans="1:21" ht="14.1" customHeight="1">
      <c r="A45" s="417" t="s">
        <v>253</v>
      </c>
      <c r="B45" s="414">
        <v>999</v>
      </c>
      <c r="C45" s="415">
        <v>42</v>
      </c>
      <c r="D45" s="415">
        <v>815</v>
      </c>
      <c r="E45" s="415">
        <v>272</v>
      </c>
      <c r="F45" s="416">
        <v>1180397</v>
      </c>
      <c r="G45" s="414">
        <v>517524</v>
      </c>
      <c r="H45" s="415">
        <v>279958</v>
      </c>
      <c r="I45" s="415">
        <v>812751</v>
      </c>
      <c r="J45" s="415">
        <v>140879</v>
      </c>
      <c r="K45" s="416">
        <v>54366</v>
      </c>
      <c r="L45" s="414">
        <v>52971</v>
      </c>
      <c r="M45" s="415">
        <v>172974</v>
      </c>
      <c r="N45" s="415">
        <v>60743</v>
      </c>
      <c r="O45" s="415">
        <v>32966</v>
      </c>
      <c r="P45" s="416">
        <v>6305</v>
      </c>
      <c r="Q45" s="414">
        <v>25644</v>
      </c>
      <c r="R45" s="415">
        <v>7238</v>
      </c>
      <c r="S45" s="415">
        <v>1614</v>
      </c>
      <c r="T45" s="415">
        <v>3341</v>
      </c>
      <c r="U45" s="416">
        <v>6813</v>
      </c>
    </row>
    <row r="46" spans="1:21" ht="14.1" customHeight="1">
      <c r="A46" s="302" t="s">
        <v>254</v>
      </c>
      <c r="B46" s="414">
        <v>557</v>
      </c>
      <c r="C46" s="415">
        <v>261</v>
      </c>
      <c r="D46" s="415">
        <v>1197</v>
      </c>
      <c r="E46" s="415">
        <v>559</v>
      </c>
      <c r="F46" s="416">
        <v>232329</v>
      </c>
      <c r="G46" s="414">
        <v>972169</v>
      </c>
      <c r="H46" s="415">
        <v>570666</v>
      </c>
      <c r="I46" s="415">
        <v>3643044</v>
      </c>
      <c r="J46" s="415">
        <v>43007</v>
      </c>
      <c r="K46" s="416">
        <v>137418</v>
      </c>
      <c r="L46" s="414">
        <v>107265</v>
      </c>
      <c r="M46" s="415">
        <v>721431</v>
      </c>
      <c r="N46" s="415">
        <v>8913</v>
      </c>
      <c r="O46" s="415">
        <v>50097</v>
      </c>
      <c r="P46" s="416">
        <v>16125</v>
      </c>
      <c r="Q46" s="414">
        <v>73169</v>
      </c>
      <c r="R46" s="415">
        <v>2469</v>
      </c>
      <c r="S46" s="415">
        <v>4737</v>
      </c>
      <c r="T46" s="415">
        <v>5541</v>
      </c>
      <c r="U46" s="416">
        <v>26612</v>
      </c>
    </row>
    <row r="47" spans="1:21" ht="14.1" customHeight="1">
      <c r="A47" s="302" t="s">
        <v>255</v>
      </c>
      <c r="B47" s="414">
        <v>270</v>
      </c>
      <c r="C47" s="415">
        <v>50</v>
      </c>
      <c r="D47" s="415">
        <v>761</v>
      </c>
      <c r="E47" s="415">
        <v>398</v>
      </c>
      <c r="F47" s="416">
        <v>124904</v>
      </c>
      <c r="G47" s="414">
        <v>168137</v>
      </c>
      <c r="H47" s="415">
        <v>454870</v>
      </c>
      <c r="I47" s="415">
        <v>842215</v>
      </c>
      <c r="J47" s="415">
        <v>20457</v>
      </c>
      <c r="K47" s="416">
        <v>22898</v>
      </c>
      <c r="L47" s="414">
        <v>76522</v>
      </c>
      <c r="M47" s="415">
        <v>154189</v>
      </c>
      <c r="N47" s="415">
        <v>5451</v>
      </c>
      <c r="O47" s="415">
        <v>22869</v>
      </c>
      <c r="P47" s="416">
        <v>8993</v>
      </c>
      <c r="Q47" s="414">
        <v>43848</v>
      </c>
      <c r="R47" s="415">
        <v>1496</v>
      </c>
      <c r="S47" s="415">
        <v>989</v>
      </c>
      <c r="T47" s="415">
        <v>5309</v>
      </c>
      <c r="U47" s="416">
        <v>6032</v>
      </c>
    </row>
    <row r="48" spans="1:21" ht="14.1" customHeight="1">
      <c r="A48" s="417" t="s">
        <v>256</v>
      </c>
      <c r="B48" s="414">
        <v>243</v>
      </c>
      <c r="C48" s="415">
        <v>26</v>
      </c>
      <c r="D48" s="415">
        <v>149</v>
      </c>
      <c r="E48" s="415">
        <v>158</v>
      </c>
      <c r="F48" s="416">
        <v>131281</v>
      </c>
      <c r="G48" s="414">
        <v>644211</v>
      </c>
      <c r="H48" s="415">
        <v>135257</v>
      </c>
      <c r="I48" s="415">
        <v>225934</v>
      </c>
      <c r="J48" s="415">
        <v>20680</v>
      </c>
      <c r="K48" s="416">
        <v>74356</v>
      </c>
      <c r="L48" s="414">
        <v>23578</v>
      </c>
      <c r="M48" s="415">
        <v>56290</v>
      </c>
      <c r="N48" s="415">
        <v>4535</v>
      </c>
      <c r="O48" s="415">
        <v>40108</v>
      </c>
      <c r="P48" s="416">
        <v>3525</v>
      </c>
      <c r="Q48" s="414">
        <v>17659</v>
      </c>
      <c r="R48" s="415">
        <v>1084</v>
      </c>
      <c r="S48" s="415">
        <v>2012</v>
      </c>
      <c r="T48" s="415">
        <v>1000</v>
      </c>
      <c r="U48" s="416">
        <v>2187</v>
      </c>
    </row>
    <row r="49" spans="1:21" ht="14.1" customHeight="1">
      <c r="A49" s="417" t="s">
        <v>257</v>
      </c>
      <c r="B49" s="414" t="s">
        <v>280</v>
      </c>
      <c r="C49" s="415">
        <v>115</v>
      </c>
      <c r="D49" s="415">
        <v>516</v>
      </c>
      <c r="E49" s="415">
        <v>297</v>
      </c>
      <c r="F49" s="416" t="s">
        <v>280</v>
      </c>
      <c r="G49" s="414">
        <v>1153039</v>
      </c>
      <c r="H49" s="415">
        <v>293590</v>
      </c>
      <c r="I49" s="415">
        <v>1045596</v>
      </c>
      <c r="J49" s="415" t="s">
        <v>280</v>
      </c>
      <c r="K49" s="416">
        <v>127685</v>
      </c>
      <c r="L49" s="414">
        <v>55312</v>
      </c>
      <c r="M49" s="415">
        <v>233891</v>
      </c>
      <c r="N49" s="415" t="s">
        <v>280</v>
      </c>
      <c r="O49" s="415">
        <v>54531</v>
      </c>
      <c r="P49" s="416">
        <v>8061</v>
      </c>
      <c r="Q49" s="414">
        <v>48454</v>
      </c>
      <c r="R49" s="415" t="s">
        <v>280</v>
      </c>
      <c r="S49" s="415">
        <v>3388</v>
      </c>
      <c r="T49" s="415">
        <v>2559</v>
      </c>
      <c r="U49" s="416">
        <v>8161</v>
      </c>
    </row>
    <row r="50" spans="1:21" ht="14.1" customHeight="1">
      <c r="A50" s="417" t="s">
        <v>258</v>
      </c>
      <c r="B50" s="414" t="s">
        <v>280</v>
      </c>
      <c r="C50" s="415">
        <v>11</v>
      </c>
      <c r="D50" s="415">
        <v>131</v>
      </c>
      <c r="E50" s="415">
        <v>62</v>
      </c>
      <c r="F50" s="416" t="s">
        <v>280</v>
      </c>
      <c r="G50" s="414">
        <v>65203</v>
      </c>
      <c r="H50" s="415">
        <v>121308</v>
      </c>
      <c r="I50" s="415">
        <v>105866</v>
      </c>
      <c r="J50" s="415" t="s">
        <v>280</v>
      </c>
      <c r="K50" s="416">
        <v>11259</v>
      </c>
      <c r="L50" s="414">
        <v>23429</v>
      </c>
      <c r="M50" s="415">
        <v>27243</v>
      </c>
      <c r="N50" s="415" t="s">
        <v>280</v>
      </c>
      <c r="O50" s="415">
        <v>6063</v>
      </c>
      <c r="P50" s="416">
        <v>4256</v>
      </c>
      <c r="Q50" s="414">
        <v>5522</v>
      </c>
      <c r="R50" s="415" t="s">
        <v>280</v>
      </c>
      <c r="S50" s="415">
        <v>429</v>
      </c>
      <c r="T50" s="415">
        <v>1121</v>
      </c>
      <c r="U50" s="416">
        <v>1657</v>
      </c>
    </row>
    <row r="51" spans="1:21" ht="12.75" customHeight="1">
      <c r="A51" s="417" t="s">
        <v>259</v>
      </c>
      <c r="B51" s="414" t="s">
        <v>280</v>
      </c>
      <c r="C51" s="414" t="s">
        <v>280</v>
      </c>
      <c r="D51" s="414" t="s">
        <v>280</v>
      </c>
      <c r="E51" s="414">
        <v>8</v>
      </c>
      <c r="F51" s="301" t="s">
        <v>280</v>
      </c>
      <c r="G51" s="414" t="s">
        <v>280</v>
      </c>
      <c r="H51" s="414" t="s">
        <v>280</v>
      </c>
      <c r="I51" s="414">
        <v>29926</v>
      </c>
      <c r="J51" s="414" t="s">
        <v>280</v>
      </c>
      <c r="K51" s="301" t="s">
        <v>280</v>
      </c>
      <c r="L51" s="414" t="s">
        <v>280</v>
      </c>
      <c r="M51" s="414">
        <v>19066</v>
      </c>
      <c r="N51" s="414" t="s">
        <v>280</v>
      </c>
      <c r="O51" s="414" t="s">
        <v>280</v>
      </c>
      <c r="P51" s="301" t="s">
        <v>280</v>
      </c>
      <c r="Q51" s="414">
        <v>699</v>
      </c>
      <c r="R51" s="414" t="s">
        <v>280</v>
      </c>
      <c r="S51" s="414" t="s">
        <v>280</v>
      </c>
      <c r="T51" s="414" t="s">
        <v>280</v>
      </c>
      <c r="U51" s="301">
        <v>737</v>
      </c>
    </row>
    <row r="52" spans="1:21" ht="13.5" customHeight="1" thickBot="1">
      <c r="A52" s="417" t="s">
        <v>260</v>
      </c>
      <c r="B52" s="425" t="s">
        <v>280</v>
      </c>
      <c r="C52" s="426" t="s">
        <v>280</v>
      </c>
      <c r="D52" s="425" t="s">
        <v>280</v>
      </c>
      <c r="E52" s="425">
        <v>8</v>
      </c>
      <c r="F52" s="424" t="s">
        <v>280</v>
      </c>
      <c r="G52" s="425" t="s">
        <v>280</v>
      </c>
      <c r="H52" s="425" t="s">
        <v>280</v>
      </c>
      <c r="I52" s="425">
        <v>14725</v>
      </c>
      <c r="J52" s="425" t="s">
        <v>280</v>
      </c>
      <c r="K52" s="424" t="s">
        <v>280</v>
      </c>
      <c r="L52" s="425" t="s">
        <v>280</v>
      </c>
      <c r="M52" s="425">
        <v>2437</v>
      </c>
      <c r="N52" s="425" t="s">
        <v>280</v>
      </c>
      <c r="O52" s="425" t="s">
        <v>280</v>
      </c>
      <c r="P52" s="424" t="s">
        <v>280</v>
      </c>
      <c r="Q52" s="425">
        <v>803</v>
      </c>
      <c r="R52" s="425" t="s">
        <v>280</v>
      </c>
      <c r="S52" s="425" t="s">
        <v>280</v>
      </c>
      <c r="T52" s="425" t="s">
        <v>280</v>
      </c>
      <c r="U52" s="424">
        <v>87</v>
      </c>
    </row>
    <row r="53" spans="1:21" ht="21" customHeight="1">
      <c r="A53" s="407" t="s">
        <v>264</v>
      </c>
      <c r="B53" s="422"/>
      <c r="C53" s="423"/>
      <c r="D53" s="40"/>
      <c r="E53" s="40"/>
      <c r="F53" s="40"/>
    </row>
    <row r="54" spans="1:21" ht="13.15" customHeight="1">
      <c r="A54" s="421" t="s">
        <v>265</v>
      </c>
      <c r="B54" s="422"/>
      <c r="C54" s="423"/>
      <c r="D54" s="40"/>
      <c r="E54" s="40"/>
      <c r="F54" s="40"/>
    </row>
    <row r="55" spans="1:21" ht="15" customHeight="1">
      <c r="A55" s="529" t="s">
        <v>278</v>
      </c>
      <c r="B55" s="530"/>
      <c r="C55" s="530"/>
      <c r="D55" s="530"/>
      <c r="E55" s="530"/>
      <c r="F55" s="530"/>
    </row>
    <row r="56" spans="1:21" ht="15" customHeight="1">
      <c r="A56" s="38"/>
      <c r="B56" s="36"/>
      <c r="C56" s="40"/>
      <c r="D56" s="40"/>
      <c r="E56" s="40"/>
      <c r="F56" s="40"/>
    </row>
    <row r="57" spans="1:21" ht="7.5" customHeight="1">
      <c r="A57" s="38"/>
      <c r="B57" s="36"/>
      <c r="C57" s="40"/>
      <c r="D57" s="40"/>
      <c r="E57" s="40"/>
      <c r="F57" s="40"/>
    </row>
    <row r="58" spans="1:21" ht="12.75" hidden="1" customHeight="1">
      <c r="A58" s="38"/>
      <c r="B58" s="36"/>
      <c r="C58" s="40"/>
      <c r="D58" s="40"/>
      <c r="E58" s="40"/>
      <c r="F58" s="40"/>
    </row>
    <row r="59" spans="1:21" ht="15" customHeight="1">
      <c r="A59" s="38"/>
      <c r="B59" s="36"/>
      <c r="C59" s="40"/>
      <c r="D59" s="40"/>
      <c r="E59" s="40"/>
      <c r="F59" s="40"/>
    </row>
    <row r="60" spans="1:21" ht="12.75">
      <c r="A60" s="38"/>
      <c r="B60" s="36"/>
      <c r="C60" s="40"/>
      <c r="D60" s="40"/>
      <c r="E60" s="40"/>
      <c r="F60" s="40"/>
    </row>
    <row r="61" spans="1:21" ht="39" customHeight="1">
      <c r="A61" s="38"/>
      <c r="B61" s="36"/>
      <c r="C61" s="40"/>
      <c r="D61" s="40"/>
      <c r="E61" s="40"/>
      <c r="F61" s="40"/>
    </row>
    <row r="62" spans="1:21" ht="15" customHeight="1">
      <c r="A62" s="38"/>
      <c r="B62" s="36"/>
      <c r="C62" s="40"/>
      <c r="D62" s="40"/>
      <c r="E62" s="40"/>
      <c r="F62" s="40"/>
    </row>
    <row r="63" spans="1:21" ht="15" customHeight="1">
      <c r="A63" s="38"/>
      <c r="B63" s="36"/>
      <c r="C63" s="40"/>
      <c r="D63" s="40"/>
      <c r="E63" s="40"/>
      <c r="F63" s="40"/>
    </row>
    <row r="64" spans="1:21" ht="15" customHeight="1">
      <c r="A64" s="38"/>
      <c r="B64" s="36"/>
      <c r="C64" s="40"/>
      <c r="D64" s="40"/>
      <c r="E64" s="40"/>
      <c r="F64" s="40"/>
    </row>
    <row r="65" spans="1:6" ht="15" customHeight="1">
      <c r="A65" s="38"/>
      <c r="B65" s="36"/>
      <c r="C65" s="40"/>
      <c r="D65" s="40"/>
      <c r="E65" s="40"/>
      <c r="F65" s="40"/>
    </row>
    <row r="66" spans="1:6" ht="15" customHeight="1">
      <c r="C66" s="360"/>
      <c r="D66" s="360"/>
      <c r="E66" s="360"/>
      <c r="F66" s="360"/>
    </row>
    <row r="73" spans="1:6" ht="15" customHeight="1">
      <c r="C73" s="357"/>
      <c r="D73" s="357"/>
      <c r="E73" s="358"/>
    </row>
    <row r="74" spans="1:6" ht="15" customHeight="1">
      <c r="C74" s="357"/>
      <c r="D74" s="357"/>
      <c r="E74" s="358"/>
    </row>
    <row r="75" spans="1:6" ht="15" customHeight="1">
      <c r="C75" s="357"/>
      <c r="D75" s="357"/>
      <c r="E75" s="358"/>
    </row>
    <row r="76" spans="1:6" ht="15" customHeight="1">
      <c r="C76" s="357"/>
      <c r="D76" s="357"/>
      <c r="E76" s="358"/>
    </row>
    <row r="77" spans="1:6" ht="15" customHeight="1">
      <c r="C77" s="357"/>
      <c r="D77" s="357"/>
      <c r="E77" s="358"/>
    </row>
    <row r="78" spans="1:6" ht="15" customHeight="1">
      <c r="C78" s="357"/>
      <c r="D78" s="357"/>
      <c r="E78" s="358"/>
    </row>
    <row r="79" spans="1:6" ht="15" customHeight="1">
      <c r="C79" s="357"/>
      <c r="D79" s="357"/>
      <c r="E79" s="358"/>
    </row>
    <row r="80" spans="1:6" ht="15" customHeight="1">
      <c r="C80" s="357"/>
      <c r="D80" s="357"/>
      <c r="E80" s="358"/>
    </row>
    <row r="81" spans="3:5" ht="15" customHeight="1">
      <c r="C81" s="357"/>
      <c r="D81" s="357"/>
      <c r="E81" s="358"/>
    </row>
    <row r="82" spans="3:5" ht="15" customHeight="1">
      <c r="C82" s="357"/>
      <c r="D82" s="357"/>
      <c r="E82" s="358"/>
    </row>
    <row r="83" spans="3:5" ht="15" customHeight="1">
      <c r="C83" s="357"/>
      <c r="D83" s="357"/>
      <c r="E83" s="358"/>
    </row>
    <row r="84" spans="3:5" ht="15" customHeight="1">
      <c r="C84" s="357"/>
      <c r="D84" s="357"/>
      <c r="E84" s="358"/>
    </row>
    <row r="85" spans="3:5" ht="15" customHeight="1">
      <c r="C85" s="357"/>
      <c r="D85" s="357"/>
      <c r="E85" s="358"/>
    </row>
    <row r="86" spans="3:5" ht="15" customHeight="1">
      <c r="C86" s="357"/>
      <c r="D86" s="357"/>
      <c r="E86" s="358"/>
    </row>
    <row r="87" spans="3:5" ht="15" customHeight="1">
      <c r="C87" s="357"/>
      <c r="D87" s="357"/>
      <c r="E87" s="358"/>
    </row>
    <row r="88" spans="3:5" ht="15" customHeight="1">
      <c r="C88" s="357"/>
      <c r="D88" s="357"/>
      <c r="E88" s="358"/>
    </row>
    <row r="89" spans="3:5" ht="15" customHeight="1">
      <c r="C89" s="357"/>
      <c r="D89" s="357"/>
      <c r="E89" s="358"/>
    </row>
    <row r="90" spans="3:5" ht="15" customHeight="1">
      <c r="C90" s="357"/>
      <c r="D90" s="357"/>
      <c r="E90" s="358"/>
    </row>
    <row r="91" spans="3:5" ht="15" customHeight="1">
      <c r="D91" s="357"/>
    </row>
    <row r="92" spans="3:5" ht="15" customHeight="1">
      <c r="C92" s="357"/>
      <c r="D92" s="357"/>
      <c r="E92" s="358"/>
    </row>
    <row r="93" spans="3:5" ht="15" customHeight="1">
      <c r="D93" s="357"/>
    </row>
    <row r="96" spans="3:5" ht="15" customHeight="1">
      <c r="E96" s="290"/>
    </row>
    <row r="97" spans="5:5" ht="15" customHeight="1">
      <c r="E97" s="290"/>
    </row>
    <row r="98" spans="5:5" ht="15" customHeight="1">
      <c r="E98" s="290"/>
    </row>
    <row r="99" spans="5:5" ht="15" customHeight="1">
      <c r="E99" s="290"/>
    </row>
    <row r="100" spans="5:5" ht="15" customHeight="1">
      <c r="E100" s="290"/>
    </row>
    <row r="101" spans="5:5" ht="15" customHeight="1">
      <c r="E101" s="290"/>
    </row>
    <row r="102" spans="5:5" ht="15" customHeight="1">
      <c r="E102" s="290"/>
    </row>
    <row r="103" spans="5:5" ht="15" customHeight="1">
      <c r="E103" s="290"/>
    </row>
    <row r="104" spans="5:5" ht="15" customHeight="1">
      <c r="E104" s="290"/>
    </row>
    <row r="105" spans="5:5" ht="15" customHeight="1">
      <c r="E105" s="290"/>
    </row>
    <row r="106" spans="5:5" ht="15" customHeight="1">
      <c r="E106" s="290"/>
    </row>
    <row r="107" spans="5:5" ht="15" customHeight="1">
      <c r="E107" s="290"/>
    </row>
    <row r="108" spans="5:5" ht="15" customHeight="1">
      <c r="E108" s="290"/>
    </row>
    <row r="109" spans="5:5" ht="15" customHeight="1">
      <c r="E109" s="290"/>
    </row>
    <row r="110" spans="5:5" ht="15" customHeight="1">
      <c r="E110" s="290"/>
    </row>
    <row r="111" spans="5:5" ht="15" customHeight="1">
      <c r="E111" s="290"/>
    </row>
    <row r="112" spans="5:5" ht="15" customHeight="1">
      <c r="E112" s="290"/>
    </row>
    <row r="113" spans="5:5" ht="15" customHeight="1">
      <c r="E113" s="290"/>
    </row>
  </sheetData>
  <mergeCells count="15">
    <mergeCell ref="A1:U1"/>
    <mergeCell ref="A3:U3"/>
    <mergeCell ref="B5:E5"/>
    <mergeCell ref="F5:I5"/>
    <mergeCell ref="J5:M5"/>
    <mergeCell ref="N5:Q5"/>
    <mergeCell ref="R5:U5"/>
    <mergeCell ref="A55:F55"/>
    <mergeCell ref="A28:F28"/>
    <mergeCell ref="A30:U30"/>
    <mergeCell ref="B32:E32"/>
    <mergeCell ref="F32:I32"/>
    <mergeCell ref="J32:M32"/>
    <mergeCell ref="N32:Q32"/>
    <mergeCell ref="R32:U32"/>
  </mergeCells>
  <phoneticPr fontId="11" type="noConversion"/>
  <hyperlinks>
    <hyperlink ref="A54" r:id="rId1"/>
  </hyperlinks>
  <printOptions horizontalCentered="1"/>
  <pageMargins left="0.75" right="0.75" top="0.59055118110236227" bottom="1" header="0" footer="0"/>
  <pageSetup paperSize="9" scale="34" orientation="landscape" r:id="rId2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1">
    <pageSetUpPr fitToPage="1"/>
  </sheetPr>
  <dimension ref="A1:J24"/>
  <sheetViews>
    <sheetView showGridLines="0" view="pageBreakPreview" topLeftCell="A35" zoomScale="75" zoomScaleNormal="75" zoomScaleSheetLayoutView="75" workbookViewId="0">
      <selection activeCell="D21" sqref="D21"/>
    </sheetView>
  </sheetViews>
  <sheetFormatPr baseColWidth="10" defaultRowHeight="12.75"/>
  <cols>
    <col min="1" max="1" width="85" style="289" customWidth="1"/>
    <col min="2" max="7" width="16.42578125" style="326" customWidth="1"/>
    <col min="8" max="8" width="4.7109375" style="289" customWidth="1"/>
    <col min="9" max="16384" width="11.42578125" style="289"/>
  </cols>
  <sheetData>
    <row r="1" spans="1:10" s="21" customFormat="1" ht="18" customHeight="1">
      <c r="A1" s="475" t="s">
        <v>88</v>
      </c>
      <c r="B1" s="475"/>
      <c r="C1" s="475"/>
      <c r="D1" s="475"/>
      <c r="E1" s="475"/>
      <c r="F1" s="475"/>
      <c r="G1" s="475"/>
    </row>
    <row r="2" spans="1:10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487" t="s">
        <v>281</v>
      </c>
      <c r="B3" s="487"/>
      <c r="C3" s="487"/>
      <c r="D3" s="487"/>
      <c r="E3" s="487"/>
      <c r="F3" s="487"/>
      <c r="G3" s="487"/>
      <c r="H3" s="47"/>
      <c r="I3" s="47"/>
      <c r="J3" s="305"/>
    </row>
    <row r="4" spans="1:10" ht="12.75" customHeight="1" thickBot="1">
      <c r="A4" s="63"/>
      <c r="B4" s="63"/>
      <c r="C4" s="63"/>
      <c r="D4" s="63"/>
      <c r="E4" s="63"/>
      <c r="F4" s="63"/>
      <c r="G4" s="352"/>
      <c r="H4" s="305"/>
      <c r="I4" s="305"/>
      <c r="J4" s="305"/>
    </row>
    <row r="5" spans="1:10" ht="30.75" customHeight="1">
      <c r="A5" s="476" t="s">
        <v>83</v>
      </c>
      <c r="B5" s="534">
        <v>2016</v>
      </c>
      <c r="C5" s="535"/>
      <c r="D5" s="536"/>
      <c r="E5" s="534">
        <v>2017</v>
      </c>
      <c r="F5" s="535"/>
      <c r="G5" s="536"/>
    </row>
    <row r="6" spans="1:10" ht="37.5" customHeight="1" thickBot="1">
      <c r="A6" s="537"/>
      <c r="B6" s="319" t="s">
        <v>25</v>
      </c>
      <c r="C6" s="361" t="s">
        <v>26</v>
      </c>
      <c r="D6" s="362" t="s">
        <v>27</v>
      </c>
      <c r="E6" s="319" t="s">
        <v>25</v>
      </c>
      <c r="F6" s="361" t="s">
        <v>26</v>
      </c>
      <c r="G6" s="362" t="s">
        <v>27</v>
      </c>
      <c r="H6" s="326"/>
    </row>
    <row r="7" spans="1:10" ht="18.75" customHeight="1">
      <c r="A7" s="363" t="s">
        <v>121</v>
      </c>
      <c r="B7" s="364">
        <v>103.51900000000001</v>
      </c>
      <c r="C7" s="364">
        <v>105.27999999999999</v>
      </c>
      <c r="D7" s="365">
        <f>SUM(B7:C7)/2</f>
        <v>104.39949999999999</v>
      </c>
      <c r="E7" s="364">
        <v>101.80200000000001</v>
      </c>
      <c r="F7" s="364">
        <v>104.52533333333332</v>
      </c>
      <c r="G7" s="365">
        <f>SUM(E7:F7)/2</f>
        <v>103.16366666666667</v>
      </c>
      <c r="I7" s="366"/>
      <c r="J7" s="366"/>
    </row>
    <row r="8" spans="1:10" ht="12.75" customHeight="1">
      <c r="A8" s="367" t="s">
        <v>122</v>
      </c>
      <c r="B8" s="368">
        <v>96.641000000000005</v>
      </c>
      <c r="C8" s="368">
        <v>103.24216666666671</v>
      </c>
      <c r="D8" s="369">
        <f t="shared" ref="D8:D15" si="0">SUM(B8:C8)/2</f>
        <v>99.941583333333355</v>
      </c>
      <c r="E8" s="368">
        <v>99.427166666666665</v>
      </c>
      <c r="F8" s="368">
        <v>97.374333333333325</v>
      </c>
      <c r="G8" s="369">
        <f t="shared" ref="G8:G15" si="1">SUM(E8:F8)/2</f>
        <v>98.400749999999988</v>
      </c>
      <c r="I8" s="366"/>
      <c r="J8" s="366"/>
    </row>
    <row r="9" spans="1:10" ht="12.75" customHeight="1">
      <c r="A9" s="367" t="s">
        <v>123</v>
      </c>
      <c r="B9" s="368">
        <v>87.518833333333319</v>
      </c>
      <c r="C9" s="368">
        <v>114.98299999999999</v>
      </c>
      <c r="D9" s="369">
        <f t="shared" si="0"/>
        <v>101.25091666666665</v>
      </c>
      <c r="E9" s="368">
        <v>92.396999999999991</v>
      </c>
      <c r="F9" s="368">
        <v>110.18816666666665</v>
      </c>
      <c r="G9" s="369">
        <f t="shared" si="1"/>
        <v>101.29258333333331</v>
      </c>
      <c r="I9" s="366"/>
      <c r="J9" s="366"/>
    </row>
    <row r="10" spans="1:10" ht="12.75" customHeight="1">
      <c r="A10" s="367" t="s">
        <v>124</v>
      </c>
      <c r="B10" s="368">
        <v>108.73033333333335</v>
      </c>
      <c r="C10" s="368">
        <v>93.847666666666655</v>
      </c>
      <c r="D10" s="369">
        <f t="shared" si="0"/>
        <v>101.289</v>
      </c>
      <c r="E10" s="368">
        <v>117.83633333333334</v>
      </c>
      <c r="F10" s="368">
        <v>92.068666666666658</v>
      </c>
      <c r="G10" s="369">
        <f t="shared" si="1"/>
        <v>104.9525</v>
      </c>
      <c r="I10" s="366"/>
      <c r="J10" s="366"/>
    </row>
    <row r="11" spans="1:10" ht="12.75" customHeight="1">
      <c r="A11" s="367" t="s">
        <v>78</v>
      </c>
      <c r="B11" s="368">
        <v>101.99933333333335</v>
      </c>
      <c r="C11" s="368">
        <v>93.061166666666665</v>
      </c>
      <c r="D11" s="369">
        <f t="shared" si="0"/>
        <v>97.530250000000009</v>
      </c>
      <c r="E11" s="368">
        <v>102.49</v>
      </c>
      <c r="F11" s="368">
        <v>93.728833333333327</v>
      </c>
      <c r="G11" s="369">
        <f t="shared" si="1"/>
        <v>98.109416666666661</v>
      </c>
      <c r="I11" s="366"/>
      <c r="J11" s="366"/>
    </row>
    <row r="12" spans="1:10" ht="12.75" customHeight="1">
      <c r="A12" s="367" t="s">
        <v>125</v>
      </c>
      <c r="B12" s="368">
        <v>100.75933333333332</v>
      </c>
      <c r="C12" s="368">
        <v>102.93833333333333</v>
      </c>
      <c r="D12" s="369">
        <f t="shared" si="0"/>
        <v>101.84883333333332</v>
      </c>
      <c r="E12" s="368">
        <v>103.98166666666667</v>
      </c>
      <c r="F12" s="368">
        <v>104.39933333333333</v>
      </c>
      <c r="G12" s="369">
        <f t="shared" si="1"/>
        <v>104.1905</v>
      </c>
      <c r="I12" s="366"/>
      <c r="J12" s="366"/>
    </row>
    <row r="13" spans="1:10" ht="12.75" customHeight="1">
      <c r="A13" s="370" t="s">
        <v>126</v>
      </c>
      <c r="B13" s="368">
        <v>101.37233333333334</v>
      </c>
      <c r="C13" s="368">
        <v>101.40566666666666</v>
      </c>
      <c r="D13" s="369">
        <f t="shared" si="0"/>
        <v>101.38900000000001</v>
      </c>
      <c r="E13" s="368">
        <v>102.23133333333332</v>
      </c>
      <c r="F13" s="368">
        <v>103.68316666666668</v>
      </c>
      <c r="G13" s="369">
        <f t="shared" si="1"/>
        <v>102.95725</v>
      </c>
      <c r="I13" s="366"/>
      <c r="J13" s="366"/>
    </row>
    <row r="14" spans="1:10" ht="12.75" customHeight="1">
      <c r="A14" s="371" t="s">
        <v>79</v>
      </c>
      <c r="B14" s="368">
        <v>102.54433333333334</v>
      </c>
      <c r="C14" s="368">
        <v>103.65266666666666</v>
      </c>
      <c r="D14" s="369">
        <f t="shared" si="0"/>
        <v>103.0985</v>
      </c>
      <c r="E14" s="368">
        <v>98.773666666666657</v>
      </c>
      <c r="F14" s="368">
        <v>104.6105</v>
      </c>
      <c r="G14" s="369">
        <f t="shared" si="1"/>
        <v>101.69208333333333</v>
      </c>
      <c r="I14" s="366"/>
      <c r="J14" s="366"/>
    </row>
    <row r="15" spans="1:10" ht="12.75" customHeight="1">
      <c r="A15" s="370" t="s">
        <v>127</v>
      </c>
      <c r="B15" s="368">
        <v>100.735</v>
      </c>
      <c r="C15" s="368">
        <v>103.54616666666668</v>
      </c>
      <c r="D15" s="369">
        <f t="shared" si="0"/>
        <v>102.14058333333334</v>
      </c>
      <c r="E15" s="368">
        <v>102.38400000000001</v>
      </c>
      <c r="F15" s="368">
        <v>110.74849999999999</v>
      </c>
      <c r="G15" s="369">
        <f t="shared" si="1"/>
        <v>106.56625</v>
      </c>
      <c r="I15" s="366"/>
      <c r="J15" s="366"/>
    </row>
    <row r="16" spans="1:10" ht="12.75" customHeight="1">
      <c r="A16" s="372"/>
      <c r="B16" s="368"/>
      <c r="C16" s="368"/>
      <c r="D16" s="369"/>
      <c r="E16" s="368"/>
      <c r="F16" s="368"/>
      <c r="G16" s="369"/>
      <c r="I16" s="366"/>
      <c r="J16" s="366"/>
    </row>
    <row r="17" spans="1:10" ht="12.75" customHeight="1">
      <c r="A17" s="107" t="s">
        <v>90</v>
      </c>
      <c r="B17" s="108">
        <v>100.80133333333333</v>
      </c>
      <c r="C17" s="108">
        <v>103.23950000000001</v>
      </c>
      <c r="D17" s="109">
        <f>SUM(B17:C17)/2</f>
        <v>102.02041666666668</v>
      </c>
      <c r="E17" s="108">
        <v>101.23033333333332</v>
      </c>
      <c r="F17" s="108">
        <v>103.23350000000001</v>
      </c>
      <c r="G17" s="109">
        <f>SUM(E17:F17)/2</f>
        <v>102.23191666666666</v>
      </c>
      <c r="I17" s="366"/>
      <c r="J17" s="366"/>
    </row>
    <row r="18" spans="1:10" ht="12.75" customHeight="1">
      <c r="A18" s="141"/>
      <c r="B18" s="108"/>
      <c r="C18" s="108"/>
      <c r="D18" s="369"/>
      <c r="E18" s="108"/>
      <c r="F18" s="108"/>
      <c r="G18" s="369"/>
      <c r="I18" s="366"/>
      <c r="J18" s="366"/>
    </row>
    <row r="19" spans="1:10" ht="12.75" customHeight="1">
      <c r="A19" s="302"/>
      <c r="B19" s="368"/>
      <c r="C19" s="368"/>
      <c r="D19" s="369"/>
      <c r="E19" s="368"/>
      <c r="F19" s="368"/>
      <c r="G19" s="369"/>
      <c r="I19" s="366"/>
      <c r="J19" s="366"/>
    </row>
    <row r="20" spans="1:10" ht="12.75" customHeight="1">
      <c r="A20" s="110" t="s">
        <v>91</v>
      </c>
      <c r="B20" s="108">
        <v>94.554666666666662</v>
      </c>
      <c r="C20" s="108">
        <v>105.30416666666667</v>
      </c>
      <c r="D20" s="109">
        <f>SUM(B20:C20)/2</f>
        <v>99.929416666666668</v>
      </c>
      <c r="E20" s="108">
        <v>95.977333333333334</v>
      </c>
      <c r="F20" s="108">
        <v>104.70783333333333</v>
      </c>
      <c r="G20" s="109">
        <f>SUM(E20:F20)/2</f>
        <v>100.34258333333332</v>
      </c>
      <c r="I20" s="366"/>
      <c r="J20" s="366"/>
    </row>
    <row r="21" spans="1:10" ht="12.75" customHeight="1">
      <c r="A21" s="111"/>
      <c r="B21" s="108"/>
      <c r="C21" s="108"/>
      <c r="D21" s="369"/>
      <c r="E21" s="108"/>
      <c r="F21" s="108"/>
      <c r="G21" s="369"/>
      <c r="I21" s="366"/>
      <c r="J21" s="366"/>
    </row>
    <row r="22" spans="1:10" ht="12.75" customHeight="1" thickBot="1">
      <c r="A22" s="176" t="s">
        <v>92</v>
      </c>
      <c r="B22" s="178">
        <v>103.42399999999998</v>
      </c>
      <c r="C22" s="178">
        <v>99.714999999999989</v>
      </c>
      <c r="D22" s="179">
        <f>SUM(B22:C22)/2</f>
        <v>101.56949999999998</v>
      </c>
      <c r="E22" s="178">
        <v>105.848</v>
      </c>
      <c r="F22" s="178">
        <v>103.08533333333332</v>
      </c>
      <c r="G22" s="179">
        <f>SUM(E22:F22)/2</f>
        <v>104.46666666666667</v>
      </c>
      <c r="I22" s="366"/>
      <c r="J22" s="366"/>
    </row>
    <row r="23" spans="1:10" ht="12.75" customHeight="1">
      <c r="A23" s="373" t="s">
        <v>28</v>
      </c>
      <c r="B23" s="374"/>
      <c r="C23" s="374"/>
      <c r="D23" s="374"/>
      <c r="E23" s="374"/>
      <c r="F23" s="374"/>
      <c r="G23" s="374"/>
      <c r="I23" s="366"/>
      <c r="J23" s="366"/>
    </row>
    <row r="24" spans="1:10" ht="12.75" customHeight="1">
      <c r="A24" s="271" t="s">
        <v>84</v>
      </c>
      <c r="B24" s="286"/>
      <c r="C24" s="286"/>
      <c r="D24" s="287"/>
      <c r="E24" s="286"/>
      <c r="F24" s="286"/>
      <c r="G24" s="287"/>
      <c r="I24" s="366"/>
      <c r="J24" s="366"/>
    </row>
  </sheetData>
  <mergeCells count="5">
    <mergeCell ref="A1:G1"/>
    <mergeCell ref="B5:D5"/>
    <mergeCell ref="E5:G5"/>
    <mergeCell ref="A5:A6"/>
    <mergeCell ref="A3:G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>
    <oddFooter>&amp;C&amp;A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4">
    <pageSetUpPr fitToPage="1"/>
  </sheetPr>
  <dimension ref="A1:J13"/>
  <sheetViews>
    <sheetView showGridLines="0" view="pageBreakPreview" topLeftCell="A21" zoomScale="75" zoomScaleNormal="75" zoomScaleSheetLayoutView="75" workbookViewId="0">
      <selection activeCell="D21" sqref="D21"/>
    </sheetView>
  </sheetViews>
  <sheetFormatPr baseColWidth="10" defaultRowHeight="12.75"/>
  <cols>
    <col min="1" max="1" width="68" style="9" bestFit="1" customWidth="1"/>
    <col min="2" max="7" width="14.7109375" style="4" customWidth="1"/>
    <col min="8" max="16384" width="11.42578125" style="9"/>
  </cols>
  <sheetData>
    <row r="1" spans="1:10" s="21" customFormat="1" ht="18" customHeight="1">
      <c r="A1" s="475" t="s">
        <v>88</v>
      </c>
      <c r="B1" s="475"/>
      <c r="C1" s="475"/>
      <c r="D1" s="475"/>
      <c r="E1" s="475"/>
      <c r="F1" s="475"/>
      <c r="G1" s="475"/>
    </row>
    <row r="2" spans="1:10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487" t="s">
        <v>283</v>
      </c>
      <c r="B3" s="487"/>
      <c r="C3" s="487"/>
      <c r="D3" s="487"/>
      <c r="E3" s="487"/>
      <c r="F3" s="487"/>
      <c r="G3" s="487"/>
      <c r="H3" s="47"/>
      <c r="I3" s="47"/>
      <c r="J3" s="14"/>
    </row>
    <row r="4" spans="1:10" ht="12.75" customHeight="1" thickBot="1">
      <c r="A4" s="63"/>
      <c r="B4" s="63"/>
      <c r="C4" s="63"/>
      <c r="D4" s="63"/>
      <c r="E4" s="63"/>
      <c r="F4" s="63"/>
      <c r="G4" s="84"/>
      <c r="H4" s="14"/>
      <c r="I4" s="14"/>
      <c r="J4" s="14"/>
    </row>
    <row r="5" spans="1:10" ht="36" customHeight="1">
      <c r="A5" s="495" t="s">
        <v>76</v>
      </c>
      <c r="B5" s="538">
        <v>2016</v>
      </c>
      <c r="C5" s="539"/>
      <c r="D5" s="540"/>
      <c r="E5" s="538">
        <v>2017</v>
      </c>
      <c r="F5" s="539"/>
      <c r="G5" s="540"/>
    </row>
    <row r="6" spans="1:10" ht="38.25" customHeight="1" thickBot="1">
      <c r="A6" s="497"/>
      <c r="B6" s="118" t="s">
        <v>25</v>
      </c>
      <c r="C6" s="118" t="s">
        <v>26</v>
      </c>
      <c r="D6" s="119" t="s">
        <v>27</v>
      </c>
      <c r="E6" s="118" t="s">
        <v>25</v>
      </c>
      <c r="F6" s="118" t="s">
        <v>26</v>
      </c>
      <c r="G6" s="119" t="s">
        <v>27</v>
      </c>
      <c r="H6" s="4"/>
    </row>
    <row r="7" spans="1:10" ht="21" customHeight="1">
      <c r="A7" s="75" t="s">
        <v>170</v>
      </c>
      <c r="B7" s="102">
        <v>104.26599999999998</v>
      </c>
      <c r="C7" s="102">
        <v>100.97566666666667</v>
      </c>
      <c r="D7" s="103">
        <v>83.887500000000003</v>
      </c>
      <c r="E7" s="102">
        <v>112.78566666666667</v>
      </c>
      <c r="F7" s="102">
        <v>106.57850000000001</v>
      </c>
      <c r="G7" s="103">
        <v>86.465000000000003</v>
      </c>
      <c r="I7" s="35"/>
      <c r="J7" s="35"/>
    </row>
    <row r="8" spans="1:10" ht="12.75" customHeight="1">
      <c r="A8" s="73" t="s">
        <v>81</v>
      </c>
      <c r="B8" s="102">
        <v>103.26233333333333</v>
      </c>
      <c r="C8" s="102">
        <v>98.911999999999992</v>
      </c>
      <c r="D8" s="103">
        <v>101.3245</v>
      </c>
      <c r="E8" s="102">
        <v>103.16633333333333</v>
      </c>
      <c r="F8" s="102">
        <v>99.536833333333334</v>
      </c>
      <c r="G8" s="103">
        <v>102.65983333333334</v>
      </c>
      <c r="I8" s="35"/>
      <c r="J8" s="35"/>
    </row>
    <row r="9" spans="1:10" ht="13.5" thickBot="1">
      <c r="A9" s="95" t="s">
        <v>82</v>
      </c>
      <c r="B9" s="120">
        <v>70.394333333333336</v>
      </c>
      <c r="C9" s="120">
        <v>73.066199999999995</v>
      </c>
      <c r="D9" s="103">
        <v>67.980500000000006</v>
      </c>
      <c r="E9" s="120">
        <v>75.379499999999993</v>
      </c>
      <c r="F9" s="120">
        <v>75.972571428571428</v>
      </c>
      <c r="G9" s="103">
        <v>71.450249999999997</v>
      </c>
    </row>
    <row r="10" spans="1:10" ht="12.75" customHeight="1">
      <c r="A10" s="115" t="s">
        <v>28</v>
      </c>
      <c r="B10" s="116"/>
      <c r="C10" s="116"/>
      <c r="D10" s="116"/>
      <c r="E10" s="116"/>
      <c r="F10" s="116"/>
      <c r="G10" s="116"/>
    </row>
    <row r="11" spans="1:10" ht="12.75" customHeight="1">
      <c r="A11" s="19" t="s">
        <v>77</v>
      </c>
      <c r="B11" s="180"/>
      <c r="C11" s="180"/>
      <c r="D11" s="180"/>
      <c r="E11" s="180"/>
      <c r="F11" s="180"/>
      <c r="G11" s="180"/>
      <c r="I11" s="20"/>
    </row>
    <row r="12" spans="1:10">
      <c r="B12" s="180"/>
      <c r="C12" s="180"/>
      <c r="D12" s="180"/>
      <c r="E12" s="180"/>
      <c r="F12" s="180"/>
      <c r="G12" s="180"/>
    </row>
    <row r="13" spans="1:10">
      <c r="B13" s="180"/>
      <c r="C13" s="180"/>
      <c r="D13" s="180"/>
    </row>
  </sheetData>
  <mergeCells count="5">
    <mergeCell ref="A1:G1"/>
    <mergeCell ref="A3:G3"/>
    <mergeCell ref="B5:D5"/>
    <mergeCell ref="E5:G5"/>
    <mergeCell ref="A5:A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>
    <oddFooter>&amp;C&amp;A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J37"/>
  <sheetViews>
    <sheetView showGridLines="0" view="pageBreakPreview" zoomScale="75" zoomScaleNormal="75" zoomScaleSheetLayoutView="75" workbookViewId="0">
      <selection activeCell="D21" sqref="D21"/>
    </sheetView>
  </sheetViews>
  <sheetFormatPr baseColWidth="10" defaultColWidth="8.42578125" defaultRowHeight="12.75"/>
  <cols>
    <col min="1" max="1" width="35.5703125" style="9" customWidth="1"/>
    <col min="2" max="5" width="20" style="12" customWidth="1"/>
    <col min="6" max="6" width="7.42578125" style="13" customWidth="1"/>
    <col min="7" max="10" width="9.28515625" style="14" customWidth="1"/>
    <col min="11" max="16384" width="8.42578125" style="9"/>
  </cols>
  <sheetData>
    <row r="1" spans="1:10" s="21" customFormat="1" ht="18">
      <c r="A1" s="475" t="s">
        <v>88</v>
      </c>
      <c r="B1" s="475"/>
      <c r="C1" s="475"/>
      <c r="D1" s="475"/>
      <c r="E1" s="475"/>
      <c r="F1" s="51"/>
      <c r="G1" s="41"/>
      <c r="H1" s="42"/>
      <c r="I1" s="42"/>
      <c r="J1" s="42"/>
    </row>
    <row r="2" spans="1:10" ht="12.75" customHeight="1">
      <c r="A2" s="19"/>
      <c r="B2" s="6"/>
      <c r="C2" s="6"/>
      <c r="D2" s="6"/>
      <c r="E2" s="6"/>
      <c r="F2" s="6"/>
      <c r="G2" s="41"/>
    </row>
    <row r="3" spans="1:10" ht="15" customHeight="1">
      <c r="A3" s="487" t="s">
        <v>103</v>
      </c>
      <c r="B3" s="487"/>
      <c r="C3" s="487"/>
      <c r="D3" s="487"/>
      <c r="E3" s="487"/>
      <c r="F3" s="47"/>
      <c r="G3" s="41"/>
    </row>
    <row r="4" spans="1:10" ht="15" customHeight="1">
      <c r="A4" s="487" t="s">
        <v>225</v>
      </c>
      <c r="B4" s="487"/>
      <c r="C4" s="487"/>
      <c r="D4" s="487"/>
      <c r="E4" s="487"/>
      <c r="F4" s="47"/>
      <c r="G4" s="41"/>
    </row>
    <row r="5" spans="1:10" ht="12.75" customHeight="1" thickBot="1">
      <c r="A5" s="63"/>
      <c r="B5" s="63"/>
      <c r="C5" s="63"/>
      <c r="D5" s="63"/>
      <c r="E5" s="63"/>
      <c r="F5" s="22"/>
      <c r="G5" s="41"/>
    </row>
    <row r="6" spans="1:10" ht="21" customHeight="1">
      <c r="A6" s="495" t="s">
        <v>0</v>
      </c>
      <c r="B6" s="498" t="s">
        <v>1</v>
      </c>
      <c r="C6" s="499"/>
      <c r="D6" s="500" t="s">
        <v>2</v>
      </c>
      <c r="E6" s="501"/>
      <c r="F6" s="44"/>
      <c r="G6" s="41"/>
    </row>
    <row r="7" spans="1:10" ht="12.75" customHeight="1">
      <c r="A7" s="496"/>
      <c r="B7" s="502" t="s">
        <v>3</v>
      </c>
      <c r="C7" s="488" t="s">
        <v>64</v>
      </c>
      <c r="D7" s="488" t="s">
        <v>3</v>
      </c>
      <c r="E7" s="490" t="s">
        <v>64</v>
      </c>
      <c r="F7" s="44"/>
      <c r="G7" s="41"/>
    </row>
    <row r="8" spans="1:10" ht="12.75" customHeight="1" thickBot="1">
      <c r="A8" s="497"/>
      <c r="B8" s="503"/>
      <c r="C8" s="489"/>
      <c r="D8" s="489"/>
      <c r="E8" s="491"/>
      <c r="F8" s="37"/>
      <c r="G8" s="41"/>
    </row>
    <row r="9" spans="1:10" ht="18" customHeight="1">
      <c r="A9" s="64" t="s">
        <v>4</v>
      </c>
      <c r="B9" s="65">
        <v>3427</v>
      </c>
      <c r="C9" s="66">
        <v>14.165839947089948</v>
      </c>
      <c r="D9" s="65">
        <v>3779</v>
      </c>
      <c r="E9" s="67">
        <v>14.283554446838265</v>
      </c>
      <c r="F9" s="54"/>
      <c r="G9" s="41"/>
    </row>
    <row r="10" spans="1:10" ht="12.75" customHeight="1">
      <c r="A10" s="68" t="s">
        <v>5</v>
      </c>
      <c r="B10" s="69">
        <v>763</v>
      </c>
      <c r="C10" s="70">
        <v>3.1539351851851851</v>
      </c>
      <c r="D10" s="69">
        <v>842</v>
      </c>
      <c r="E10" s="71">
        <v>3.1825225838152478</v>
      </c>
      <c r="F10" s="54"/>
      <c r="G10" s="41"/>
    </row>
    <row r="11" spans="1:10" ht="12.75" customHeight="1">
      <c r="A11" s="72" t="s">
        <v>6</v>
      </c>
      <c r="B11" s="69">
        <v>471</v>
      </c>
      <c r="C11" s="70">
        <v>1.9469246031746033</v>
      </c>
      <c r="D11" s="69">
        <v>507</v>
      </c>
      <c r="E11" s="71">
        <v>1.9163170427486109</v>
      </c>
      <c r="F11" s="54"/>
      <c r="G11" s="41"/>
    </row>
    <row r="12" spans="1:10" ht="12.75" customHeight="1">
      <c r="A12" s="68" t="s">
        <v>7</v>
      </c>
      <c r="B12" s="69">
        <v>744</v>
      </c>
      <c r="C12" s="70">
        <v>3.0753968253968251</v>
      </c>
      <c r="D12" s="69">
        <v>777</v>
      </c>
      <c r="E12" s="71">
        <v>2.9368409116679897</v>
      </c>
      <c r="F12" s="54"/>
      <c r="G12" s="41"/>
    </row>
    <row r="13" spans="1:10" ht="12.75" customHeight="1">
      <c r="A13" s="68" t="s">
        <v>8</v>
      </c>
      <c r="B13" s="69">
        <v>608</v>
      </c>
      <c r="C13" s="70">
        <v>2.513227513227513</v>
      </c>
      <c r="D13" s="69">
        <v>683</v>
      </c>
      <c r="E13" s="71">
        <v>2.5815474165627244</v>
      </c>
      <c r="F13" s="54"/>
      <c r="G13" s="41"/>
    </row>
    <row r="14" spans="1:10" ht="12.75" customHeight="1">
      <c r="A14" s="68" t="s">
        <v>9</v>
      </c>
      <c r="B14" s="69">
        <v>294</v>
      </c>
      <c r="C14" s="70">
        <v>1.2152777777777779</v>
      </c>
      <c r="D14" s="69">
        <v>317</v>
      </c>
      <c r="E14" s="71">
        <v>1.1981706164720112</v>
      </c>
      <c r="F14" s="54"/>
      <c r="G14" s="41"/>
    </row>
    <row r="15" spans="1:10" ht="12.75" customHeight="1">
      <c r="A15" s="68" t="s">
        <v>10</v>
      </c>
      <c r="B15" s="69">
        <v>1493</v>
      </c>
      <c r="C15" s="70">
        <v>6.17146164021164</v>
      </c>
      <c r="D15" s="69">
        <v>1645</v>
      </c>
      <c r="E15" s="71">
        <v>6.2176361643421396</v>
      </c>
      <c r="F15" s="54"/>
      <c r="G15" s="41"/>
    </row>
    <row r="16" spans="1:10" ht="12.75" customHeight="1">
      <c r="A16" s="72" t="s">
        <v>11</v>
      </c>
      <c r="B16" s="69">
        <v>1664</v>
      </c>
      <c r="C16" s="70">
        <v>6.8783068783068781</v>
      </c>
      <c r="D16" s="69">
        <v>1857</v>
      </c>
      <c r="E16" s="71">
        <v>7.0189363873455033</v>
      </c>
      <c r="F16" s="54"/>
      <c r="G16" s="41"/>
    </row>
    <row r="17" spans="1:9" ht="12.75" customHeight="1">
      <c r="A17" s="72" t="s">
        <v>12</v>
      </c>
      <c r="B17" s="69">
        <v>4033</v>
      </c>
      <c r="C17" s="70">
        <v>16.670800264550266</v>
      </c>
      <c r="D17" s="69">
        <v>4471</v>
      </c>
      <c r="E17" s="71">
        <v>16.899119325698305</v>
      </c>
      <c r="F17" s="54"/>
      <c r="G17" s="41"/>
    </row>
    <row r="18" spans="1:9" ht="12.75" customHeight="1">
      <c r="A18" s="72" t="s">
        <v>18</v>
      </c>
      <c r="B18" s="69">
        <v>3011</v>
      </c>
      <c r="C18" s="70">
        <v>12.446263227513228</v>
      </c>
      <c r="D18" s="69">
        <v>3306</v>
      </c>
      <c r="E18" s="71">
        <v>12.495747817212836</v>
      </c>
      <c r="F18" s="54"/>
      <c r="G18" s="41"/>
      <c r="I18" s="45"/>
    </row>
    <row r="19" spans="1:9" ht="12.75" customHeight="1">
      <c r="A19" s="72" t="s">
        <v>13</v>
      </c>
      <c r="B19" s="69">
        <v>691</v>
      </c>
      <c r="C19" s="70">
        <v>2.8563161375661377</v>
      </c>
      <c r="D19" s="69">
        <v>744</v>
      </c>
      <c r="E19" s="71">
        <v>2.8121102165778433</v>
      </c>
      <c r="F19" s="54"/>
      <c r="G19" s="41"/>
      <c r="I19" s="44"/>
    </row>
    <row r="20" spans="1:9" ht="12.75" customHeight="1">
      <c r="A20" s="72" t="s">
        <v>14</v>
      </c>
      <c r="B20" s="69">
        <v>1869</v>
      </c>
      <c r="C20" s="70">
        <v>7.7256944444444446</v>
      </c>
      <c r="D20" s="69">
        <v>2050</v>
      </c>
      <c r="E20" s="71">
        <v>7.7484219677212085</v>
      </c>
      <c r="F20" s="54"/>
      <c r="G20" s="41"/>
      <c r="I20" s="44"/>
    </row>
    <row r="21" spans="1:9" ht="12.75" customHeight="1">
      <c r="A21" s="73" t="s">
        <v>29</v>
      </c>
      <c r="B21" s="69">
        <v>2090</v>
      </c>
      <c r="C21" s="70">
        <v>8.6392195767195776</v>
      </c>
      <c r="D21" s="69">
        <v>2295</v>
      </c>
      <c r="E21" s="71">
        <v>8.6744528858147181</v>
      </c>
      <c r="F21" s="54"/>
      <c r="G21" s="41"/>
      <c r="I21" s="44"/>
    </row>
    <row r="22" spans="1:9" ht="12.75" customHeight="1">
      <c r="A22" s="73" t="s">
        <v>15</v>
      </c>
      <c r="B22" s="69">
        <v>1150</v>
      </c>
      <c r="C22" s="70">
        <v>4.7536375661375665</v>
      </c>
      <c r="D22" s="69">
        <v>1224</v>
      </c>
      <c r="E22" s="71">
        <v>4.626374872434516</v>
      </c>
      <c r="F22" s="54"/>
      <c r="G22" s="41"/>
      <c r="I22" s="44"/>
    </row>
    <row r="23" spans="1:9" ht="12.75" customHeight="1">
      <c r="A23" s="72" t="s">
        <v>30</v>
      </c>
      <c r="B23" s="69">
        <v>394</v>
      </c>
      <c r="C23" s="70">
        <v>1.6286375661375661</v>
      </c>
      <c r="D23" s="69">
        <v>423</v>
      </c>
      <c r="E23" s="71">
        <v>1.5988207279736932</v>
      </c>
      <c r="F23" s="54"/>
      <c r="G23" s="41"/>
    </row>
    <row r="24" spans="1:9" ht="12.75" customHeight="1">
      <c r="A24" s="72" t="s">
        <v>16</v>
      </c>
      <c r="B24" s="69">
        <v>1209</v>
      </c>
      <c r="C24" s="70">
        <v>4.9975198412698418</v>
      </c>
      <c r="D24" s="69">
        <v>1230</v>
      </c>
      <c r="E24" s="71">
        <v>4.6490531806327251</v>
      </c>
      <c r="F24" s="54"/>
      <c r="G24" s="41"/>
    </row>
    <row r="25" spans="1:9" ht="12.75" customHeight="1">
      <c r="A25" s="72" t="s">
        <v>17</v>
      </c>
      <c r="B25" s="69">
        <v>274</v>
      </c>
      <c r="C25" s="70">
        <v>1.1326058201058202</v>
      </c>
      <c r="D25" s="69">
        <v>299</v>
      </c>
      <c r="E25" s="71">
        <v>1.1301356918773859</v>
      </c>
      <c r="F25" s="54"/>
      <c r="G25" s="41"/>
    </row>
    <row r="26" spans="1:9" ht="12.75" customHeight="1">
      <c r="A26" s="73" t="s">
        <v>19</v>
      </c>
      <c r="B26" s="69">
        <v>7</v>
      </c>
      <c r="C26" s="70">
        <v>2.8935185185185182E-2</v>
      </c>
      <c r="D26" s="69">
        <v>8</v>
      </c>
      <c r="E26" s="71">
        <v>3.0237744264277888E-2</v>
      </c>
      <c r="F26" s="54"/>
      <c r="G26" s="41"/>
    </row>
    <row r="27" spans="1:9" ht="12.75" customHeight="1">
      <c r="A27" s="73"/>
      <c r="B27" s="74"/>
      <c r="C27" s="70"/>
      <c r="D27" s="69"/>
      <c r="E27" s="71"/>
      <c r="F27" s="54"/>
      <c r="G27" s="41"/>
    </row>
    <row r="28" spans="1:9" ht="12.75" customHeight="1" thickBot="1">
      <c r="A28" s="172" t="s">
        <v>95</v>
      </c>
      <c r="B28" s="173">
        <f>SUM(B9:B26)</f>
        <v>24192</v>
      </c>
      <c r="C28" s="174">
        <f>SUM(C9:C26)</f>
        <v>100.00000000000003</v>
      </c>
      <c r="D28" s="173">
        <f>SUM(D9:D26)</f>
        <v>26457</v>
      </c>
      <c r="E28" s="175">
        <f>SUM(E9:E26)</f>
        <v>100</v>
      </c>
      <c r="F28" s="55"/>
      <c r="G28" s="41"/>
    </row>
    <row r="29" spans="1:9" ht="24.75" customHeight="1">
      <c r="A29" s="492" t="s">
        <v>226</v>
      </c>
      <c r="B29" s="493"/>
      <c r="C29" s="77"/>
      <c r="D29" s="78"/>
      <c r="E29" s="79"/>
      <c r="F29" s="11"/>
    </row>
    <row r="30" spans="1:9">
      <c r="A30" s="169" t="s">
        <v>163</v>
      </c>
      <c r="C30" s="9"/>
      <c r="E30" s="9"/>
      <c r="F30" s="9"/>
    </row>
    <row r="31" spans="1:9">
      <c r="A31" s="494" t="s">
        <v>162</v>
      </c>
      <c r="B31" s="494"/>
      <c r="C31" s="494"/>
      <c r="D31" s="494"/>
      <c r="E31" s="494"/>
      <c r="F31" s="9"/>
    </row>
    <row r="32" spans="1:9">
      <c r="A32" s="170" t="s">
        <v>160</v>
      </c>
      <c r="B32" s="171"/>
      <c r="C32" s="171"/>
      <c r="D32" s="171"/>
      <c r="E32" s="171"/>
      <c r="F32" s="9"/>
    </row>
    <row r="33" spans="1:6">
      <c r="A33" s="170" t="s">
        <v>161</v>
      </c>
      <c r="B33" s="171"/>
      <c r="C33" s="171"/>
      <c r="D33" s="171"/>
      <c r="E33" s="171"/>
      <c r="F33" s="9"/>
    </row>
    <row r="34" spans="1:6">
      <c r="A34" s="5"/>
      <c r="B34" s="9"/>
      <c r="C34" s="9"/>
      <c r="D34" s="9"/>
      <c r="E34" s="9"/>
      <c r="F34" s="9"/>
    </row>
    <row r="35" spans="1:6">
      <c r="A35" s="5"/>
      <c r="B35" s="9"/>
      <c r="C35" s="9"/>
      <c r="D35" s="9"/>
      <c r="E35" s="9"/>
      <c r="F35" s="9"/>
    </row>
    <row r="36" spans="1:6">
      <c r="A36" s="13"/>
      <c r="B36" s="13"/>
      <c r="C36" s="13"/>
      <c r="D36" s="9"/>
      <c r="E36" s="9"/>
      <c r="F36" s="9"/>
    </row>
    <row r="37" spans="1:6">
      <c r="A37" s="5"/>
      <c r="D37" s="13"/>
      <c r="E37" s="13"/>
      <c r="F37" s="9"/>
    </row>
  </sheetData>
  <mergeCells count="12">
    <mergeCell ref="D7:D8"/>
    <mergeCell ref="E7:E8"/>
    <mergeCell ref="A29:B29"/>
    <mergeCell ref="A31:E31"/>
    <mergeCell ref="A1:E1"/>
    <mergeCell ref="A3:E3"/>
    <mergeCell ref="A4:E4"/>
    <mergeCell ref="A6:A8"/>
    <mergeCell ref="B6:C6"/>
    <mergeCell ref="D6:E6"/>
    <mergeCell ref="B7:B8"/>
    <mergeCell ref="C7:C8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70" orientation="portrait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J10"/>
  <sheetViews>
    <sheetView view="pageBreakPreview" zoomScale="75" zoomScaleNormal="75" zoomScaleSheetLayoutView="75" workbookViewId="0">
      <selection activeCell="D21" sqref="D21"/>
    </sheetView>
  </sheetViews>
  <sheetFormatPr baseColWidth="10" defaultRowHeight="12.75"/>
  <cols>
    <col min="1" max="1" width="60.5703125" style="59" bestFit="1" customWidth="1"/>
    <col min="2" max="7" width="14.7109375" style="152" customWidth="1"/>
    <col min="8" max="16384" width="11.42578125" style="59"/>
  </cols>
  <sheetData>
    <row r="1" spans="1:10" s="147" customFormat="1" ht="18" customHeight="1">
      <c r="A1" s="541" t="s">
        <v>88</v>
      </c>
      <c r="B1" s="541"/>
      <c r="C1" s="541"/>
      <c r="D1" s="541"/>
      <c r="E1" s="541"/>
      <c r="F1" s="541"/>
      <c r="G1" s="541"/>
    </row>
    <row r="2" spans="1:10" ht="12.75" customHeight="1">
      <c r="A2" s="148"/>
      <c r="B2" s="149"/>
      <c r="C2" s="149"/>
      <c r="D2" s="149"/>
      <c r="E2" s="149"/>
      <c r="F2" s="149"/>
      <c r="G2" s="149"/>
    </row>
    <row r="3" spans="1:10" ht="15" customHeight="1">
      <c r="A3" s="513" t="s">
        <v>282</v>
      </c>
      <c r="B3" s="513"/>
      <c r="C3" s="513"/>
      <c r="D3" s="513"/>
      <c r="E3" s="513"/>
      <c r="F3" s="513"/>
      <c r="G3" s="513"/>
      <c r="H3" s="150"/>
      <c r="I3" s="150"/>
      <c r="J3" s="58"/>
    </row>
    <row r="4" spans="1:10" ht="12.75" customHeight="1" thickBot="1">
      <c r="A4" s="151"/>
      <c r="B4" s="151"/>
      <c r="C4" s="151"/>
      <c r="D4" s="151"/>
      <c r="E4" s="151"/>
      <c r="F4" s="151"/>
      <c r="G4" s="155"/>
      <c r="H4" s="58"/>
      <c r="I4" s="58"/>
      <c r="J4" s="58"/>
    </row>
    <row r="5" spans="1:10" ht="32.25" customHeight="1">
      <c r="A5" s="495" t="s">
        <v>76</v>
      </c>
      <c r="B5" s="538">
        <v>2016</v>
      </c>
      <c r="C5" s="539"/>
      <c r="D5" s="540"/>
      <c r="E5" s="538">
        <v>2017</v>
      </c>
      <c r="F5" s="539"/>
      <c r="G5" s="540"/>
    </row>
    <row r="6" spans="1:10" ht="37.5" customHeight="1" thickBot="1">
      <c r="A6" s="497"/>
      <c r="B6" s="118" t="s">
        <v>25</v>
      </c>
      <c r="C6" s="117" t="s">
        <v>26</v>
      </c>
      <c r="D6" s="119" t="s">
        <v>27</v>
      </c>
      <c r="E6" s="118" t="s">
        <v>25</v>
      </c>
      <c r="F6" s="117" t="s">
        <v>26</v>
      </c>
      <c r="G6" s="119" t="s">
        <v>27</v>
      </c>
      <c r="H6" s="152"/>
    </row>
    <row r="7" spans="1:10" ht="18.75" customHeight="1">
      <c r="A7" s="75" t="s">
        <v>136</v>
      </c>
      <c r="B7" s="100">
        <v>96.25033333333333</v>
      </c>
      <c r="C7" s="100">
        <v>99.262</v>
      </c>
      <c r="D7" s="101">
        <v>97.756166666666672</v>
      </c>
      <c r="E7" s="100">
        <v>97.790666666666667</v>
      </c>
      <c r="F7" s="100">
        <v>101.25183333333335</v>
      </c>
      <c r="G7" s="101">
        <v>99.521250000000009</v>
      </c>
      <c r="H7" s="152"/>
    </row>
    <row r="8" spans="1:10" ht="18.75" customHeight="1" thickBot="1">
      <c r="A8" s="359" t="s">
        <v>284</v>
      </c>
      <c r="B8" s="102">
        <v>97.418166666666664</v>
      </c>
      <c r="C8" s="102">
        <v>113.73033333333335</v>
      </c>
      <c r="D8" s="103">
        <f>(B8+C8)/2</f>
        <v>105.57425000000001</v>
      </c>
      <c r="E8" s="102">
        <v>101.11133333333335</v>
      </c>
      <c r="F8" s="102">
        <v>110.65516666666666</v>
      </c>
      <c r="G8" s="103">
        <f>(E8+F8)/2</f>
        <v>105.88325</v>
      </c>
      <c r="I8" s="156"/>
      <c r="J8" s="156"/>
    </row>
    <row r="9" spans="1:10" ht="12.75" customHeight="1">
      <c r="A9" s="153" t="s">
        <v>28</v>
      </c>
      <c r="B9" s="154"/>
      <c r="C9" s="154"/>
      <c r="D9" s="154"/>
      <c r="E9" s="154"/>
      <c r="F9" s="154"/>
      <c r="G9" s="154"/>
    </row>
    <row r="10" spans="1:10" ht="12.75" customHeight="1">
      <c r="A10" s="60" t="s">
        <v>77</v>
      </c>
      <c r="B10" s="62"/>
      <c r="C10" s="62"/>
      <c r="D10" s="61"/>
      <c r="E10" s="62"/>
      <c r="F10" s="62"/>
      <c r="G10" s="61"/>
      <c r="I10" s="138"/>
    </row>
  </sheetData>
  <mergeCells count="5">
    <mergeCell ref="A1:G1"/>
    <mergeCell ref="A3:G3"/>
    <mergeCell ref="A5:A6"/>
    <mergeCell ref="B5:D5"/>
    <mergeCell ref="E5:G5"/>
  </mergeCells>
  <phoneticPr fontId="11" type="noConversion"/>
  <printOptions horizontalCentered="1"/>
  <pageMargins left="0.78740157480314965" right="0.78740157480314965" top="0.98425196850393704" bottom="0.98425196850393704" header="0" footer="0"/>
  <pageSetup paperSize="9" scale="54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>
    <pageSetUpPr fitToPage="1"/>
  </sheetPr>
  <dimension ref="A1:J25"/>
  <sheetViews>
    <sheetView showGridLines="0" view="pageBreakPreview" zoomScale="75" zoomScaleNormal="75" zoomScaleSheetLayoutView="75" workbookViewId="0">
      <selection activeCell="D21" sqref="D21"/>
    </sheetView>
  </sheetViews>
  <sheetFormatPr baseColWidth="10" defaultRowHeight="12.75"/>
  <cols>
    <col min="1" max="1" width="50.28515625" style="9" customWidth="1"/>
    <col min="2" max="4" width="24.7109375" style="4" customWidth="1"/>
    <col min="5" max="7" width="14.7109375" style="4" customWidth="1"/>
    <col min="8" max="16384" width="11.42578125" style="9"/>
  </cols>
  <sheetData>
    <row r="1" spans="1:10" s="21" customFormat="1" ht="18" customHeight="1">
      <c r="A1" s="475" t="s">
        <v>88</v>
      </c>
      <c r="B1" s="475"/>
      <c r="C1" s="475"/>
      <c r="D1" s="475"/>
      <c r="E1" s="26"/>
      <c r="F1" s="26"/>
      <c r="G1" s="26"/>
    </row>
    <row r="2" spans="1:10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487" t="s">
        <v>111</v>
      </c>
      <c r="B3" s="487"/>
      <c r="C3" s="487"/>
      <c r="D3" s="487"/>
      <c r="E3" s="47"/>
      <c r="F3" s="47"/>
      <c r="G3" s="47"/>
      <c r="H3" s="47"/>
      <c r="I3" s="47"/>
      <c r="J3" s="14"/>
    </row>
    <row r="4" spans="1:10" s="3" customFormat="1" ht="15" customHeight="1">
      <c r="A4" s="487" t="s">
        <v>285</v>
      </c>
      <c r="B4" s="487"/>
      <c r="C4" s="487"/>
      <c r="D4" s="487"/>
      <c r="E4" s="22"/>
      <c r="F4" s="22"/>
      <c r="G4" s="22"/>
    </row>
    <row r="5" spans="1:10" ht="12.75" customHeight="1" thickBot="1">
      <c r="A5" s="63"/>
      <c r="B5" s="63"/>
      <c r="C5" s="63"/>
      <c r="D5" s="63"/>
      <c r="E5" s="22"/>
      <c r="F5" s="22"/>
      <c r="G5" s="41"/>
      <c r="H5" s="14"/>
      <c r="I5" s="14"/>
      <c r="J5" s="14"/>
    </row>
    <row r="6" spans="1:10" ht="25.5" customHeight="1">
      <c r="A6" s="495" t="s">
        <v>83</v>
      </c>
      <c r="B6" s="542">
        <v>20172016</v>
      </c>
      <c r="C6" s="543"/>
      <c r="D6" s="544"/>
      <c r="E6" s="9"/>
      <c r="F6" s="9"/>
      <c r="G6" s="9"/>
    </row>
    <row r="7" spans="1:10" ht="28.5" customHeight="1" thickBot="1">
      <c r="A7" s="537"/>
      <c r="B7" s="118" t="s">
        <v>25</v>
      </c>
      <c r="C7" s="117" t="s">
        <v>26</v>
      </c>
      <c r="D7" s="119" t="s">
        <v>27</v>
      </c>
      <c r="F7" s="9"/>
      <c r="G7" s="9"/>
    </row>
    <row r="8" spans="1:10" ht="25.5">
      <c r="A8" s="142" t="s">
        <v>121</v>
      </c>
      <c r="B8" s="100">
        <v>-1.6586327147673361</v>
      </c>
      <c r="C8" s="100">
        <v>-0.71681864235055592</v>
      </c>
      <c r="D8" s="101">
        <v>4.6913736174466347</v>
      </c>
      <c r="E8" s="9"/>
      <c r="F8" s="9"/>
      <c r="G8" s="9"/>
    </row>
    <row r="9" spans="1:10" ht="25.5">
      <c r="A9" s="142" t="s">
        <v>122</v>
      </c>
      <c r="B9" s="102">
        <v>2.8830068673406308</v>
      </c>
      <c r="C9" s="102">
        <v>-5.6835627561736342</v>
      </c>
      <c r="D9" s="103">
        <v>-0.85497054465103539</v>
      </c>
      <c r="E9" s="9"/>
      <c r="F9" s="9"/>
      <c r="G9" s="9"/>
    </row>
    <row r="10" spans="1:10">
      <c r="A10" s="142" t="s">
        <v>123</v>
      </c>
      <c r="B10" s="102">
        <v>5.5738479146393329</v>
      </c>
      <c r="C10" s="102">
        <v>-4.1700367300673529</v>
      </c>
      <c r="D10" s="103">
        <v>-2.1723231538316887</v>
      </c>
      <c r="E10" s="9"/>
      <c r="F10" s="9"/>
      <c r="G10" s="9"/>
    </row>
    <row r="11" spans="1:10" ht="25.5">
      <c r="A11" s="142" t="s">
        <v>124</v>
      </c>
      <c r="B11" s="102">
        <v>8.3748478652078013</v>
      </c>
      <c r="C11" s="102">
        <v>-1.8956251798126715</v>
      </c>
      <c r="D11" s="103">
        <v>2.1430561707288147</v>
      </c>
      <c r="E11" s="9"/>
      <c r="F11" s="9"/>
      <c r="G11" s="9"/>
    </row>
    <row r="12" spans="1:10" ht="18" customHeight="1">
      <c r="A12" s="142" t="s">
        <v>78</v>
      </c>
      <c r="B12" s="102">
        <v>0.48104889574439141</v>
      </c>
      <c r="C12" s="102">
        <v>0.71744927619289312</v>
      </c>
      <c r="D12" s="103">
        <v>-2.6523323430404275</v>
      </c>
      <c r="E12" s="9"/>
      <c r="F12" s="9"/>
      <c r="G12" s="9"/>
    </row>
    <row r="13" spans="1:10" ht="25.5">
      <c r="A13" s="142" t="s">
        <v>125</v>
      </c>
      <c r="B13" s="102">
        <v>3.1980494776331923</v>
      </c>
      <c r="C13" s="102">
        <v>1.4192963424704097</v>
      </c>
      <c r="D13" s="103">
        <v>1.3178705110205688</v>
      </c>
      <c r="E13" s="9"/>
      <c r="F13" s="9"/>
      <c r="G13" s="9"/>
    </row>
    <row r="14" spans="1:10" ht="25.5">
      <c r="A14" s="143" t="s">
        <v>126</v>
      </c>
      <c r="B14" s="102">
        <v>0.84737124198908353</v>
      </c>
      <c r="C14" s="102">
        <v>2.2459297146444981</v>
      </c>
      <c r="D14" s="103">
        <v>2.1418218932298521</v>
      </c>
      <c r="E14" s="9"/>
      <c r="F14" s="9"/>
      <c r="G14" s="9"/>
    </row>
    <row r="15" spans="1:10">
      <c r="A15" s="144" t="s">
        <v>79</v>
      </c>
      <c r="B15" s="102">
        <v>-3.6771087627140306</v>
      </c>
      <c r="C15" s="102">
        <v>0.92407977926280116</v>
      </c>
      <c r="D15" s="103">
        <v>3.7141937496447675</v>
      </c>
      <c r="E15" s="9"/>
      <c r="F15" s="9"/>
      <c r="G15" s="9"/>
    </row>
    <row r="16" spans="1:10" ht="25.5">
      <c r="A16" s="143" t="s">
        <v>127</v>
      </c>
      <c r="B16" s="102">
        <v>1.6369682831190897</v>
      </c>
      <c r="C16" s="102">
        <v>6.9556735562397902</v>
      </c>
      <c r="D16" s="103">
        <v>2.0019590677569963</v>
      </c>
      <c r="E16" s="9"/>
      <c r="F16" s="9"/>
      <c r="G16" s="9"/>
    </row>
    <row r="17" spans="1:9" ht="12.75" customHeight="1">
      <c r="A17" s="73"/>
      <c r="B17" s="102"/>
      <c r="C17" s="102"/>
      <c r="D17" s="103"/>
      <c r="E17" s="9"/>
      <c r="F17" s="9"/>
      <c r="G17" s="9"/>
    </row>
    <row r="18" spans="1:9" ht="12.75" customHeight="1">
      <c r="A18" s="107" t="s">
        <v>90</v>
      </c>
      <c r="B18" s="122">
        <v>0.42558960860304879</v>
      </c>
      <c r="C18" s="122">
        <v>-5.8117290378200464E-3</v>
      </c>
      <c r="D18" s="103">
        <v>1.9008429832992944</v>
      </c>
      <c r="E18" s="9"/>
      <c r="F18" s="9"/>
      <c r="G18" s="9"/>
    </row>
    <row r="19" spans="1:9" ht="12.75" customHeight="1">
      <c r="A19" s="141"/>
      <c r="B19" s="122"/>
      <c r="C19" s="122"/>
      <c r="D19" s="103"/>
      <c r="E19" s="9"/>
      <c r="F19" s="9"/>
      <c r="G19" s="9"/>
    </row>
    <row r="20" spans="1:9" ht="12.75" customHeight="1">
      <c r="A20" s="82"/>
      <c r="B20" s="104"/>
      <c r="C20" s="104"/>
      <c r="D20" s="103"/>
      <c r="E20" s="9"/>
      <c r="F20" s="9"/>
      <c r="G20" s="9"/>
    </row>
    <row r="21" spans="1:9" ht="12.75" customHeight="1">
      <c r="A21" s="110" t="s">
        <v>91</v>
      </c>
      <c r="B21" s="108">
        <v>1.5045969879857912</v>
      </c>
      <c r="C21" s="108">
        <v>-0.56629604716497262</v>
      </c>
      <c r="D21" s="103">
        <v>-0.72272727607024523</v>
      </c>
      <c r="E21" s="9"/>
      <c r="F21" s="9"/>
      <c r="G21" s="9"/>
    </row>
    <row r="22" spans="1:9" ht="12.75" customHeight="1">
      <c r="A22" s="111"/>
      <c r="B22" s="108"/>
      <c r="C22" s="108"/>
      <c r="D22" s="103"/>
      <c r="E22" s="9"/>
      <c r="F22" s="9"/>
      <c r="G22" s="9"/>
    </row>
    <row r="23" spans="1:9" ht="12.75" customHeight="1" thickBot="1">
      <c r="A23" s="176" t="s">
        <v>92</v>
      </c>
      <c r="B23" s="178">
        <v>2.3437500000000204</v>
      </c>
      <c r="C23" s="201">
        <v>3.3799662371090959</v>
      </c>
      <c r="D23" s="202">
        <v>1.6200647690252621</v>
      </c>
      <c r="E23" s="9"/>
      <c r="F23" s="9"/>
      <c r="G23" s="9"/>
    </row>
    <row r="24" spans="1:9" ht="22.5" customHeight="1">
      <c r="A24" s="115" t="s">
        <v>28</v>
      </c>
      <c r="B24" s="116"/>
      <c r="C24" s="116"/>
      <c r="D24" s="116"/>
      <c r="E24" s="17"/>
      <c r="F24" s="17"/>
      <c r="G24" s="17"/>
    </row>
    <row r="25" spans="1:9" ht="12.75" customHeight="1">
      <c r="A25" s="19" t="s">
        <v>84</v>
      </c>
      <c r="B25" s="1"/>
      <c r="C25" s="1"/>
      <c r="D25" s="18"/>
      <c r="E25" s="1"/>
      <c r="F25" s="1"/>
      <c r="G25" s="18"/>
      <c r="I25" s="20"/>
    </row>
  </sheetData>
  <mergeCells count="5">
    <mergeCell ref="A1:D1"/>
    <mergeCell ref="A3:D3"/>
    <mergeCell ref="A4:D4"/>
    <mergeCell ref="A6:A7"/>
    <mergeCell ref="B6:D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pageSetUpPr fitToPage="1"/>
  </sheetPr>
  <dimension ref="A1:J14"/>
  <sheetViews>
    <sheetView showGridLines="0" view="pageBreakPreview" zoomScale="75" zoomScaleNormal="75" zoomScaleSheetLayoutView="75" workbookViewId="0">
      <selection activeCell="D21" sqref="D21"/>
    </sheetView>
  </sheetViews>
  <sheetFormatPr baseColWidth="10" defaultRowHeight="12.75"/>
  <cols>
    <col min="1" max="1" width="69.140625" style="9" customWidth="1"/>
    <col min="2" max="4" width="24.7109375" style="4" customWidth="1"/>
    <col min="5" max="7" width="14.7109375" style="4" customWidth="1"/>
    <col min="8" max="16384" width="11.42578125" style="9"/>
  </cols>
  <sheetData>
    <row r="1" spans="1:10" s="21" customFormat="1" ht="18" customHeight="1">
      <c r="A1" s="475" t="s">
        <v>88</v>
      </c>
      <c r="B1" s="475"/>
      <c r="C1" s="475"/>
      <c r="D1" s="475"/>
      <c r="E1" s="26"/>
      <c r="F1" s="26"/>
      <c r="G1" s="26"/>
    </row>
    <row r="2" spans="1:10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487" t="s">
        <v>112</v>
      </c>
      <c r="B3" s="487"/>
      <c r="C3" s="487"/>
      <c r="D3" s="487"/>
      <c r="E3" s="47"/>
      <c r="F3" s="47"/>
      <c r="G3" s="47"/>
      <c r="H3" s="47"/>
      <c r="I3" s="47"/>
      <c r="J3" s="14"/>
    </row>
    <row r="4" spans="1:10" s="3" customFormat="1" ht="15" customHeight="1">
      <c r="A4" s="487" t="s">
        <v>285</v>
      </c>
      <c r="B4" s="487"/>
      <c r="C4" s="487"/>
      <c r="D4" s="487"/>
      <c r="E4" s="22"/>
      <c r="F4" s="22"/>
      <c r="G4" s="22"/>
    </row>
    <row r="5" spans="1:10" ht="12.75" customHeight="1" thickBot="1">
      <c r="A5" s="63"/>
      <c r="B5" s="63"/>
      <c r="C5" s="63"/>
      <c r="D5" s="63"/>
      <c r="E5" s="22"/>
      <c r="F5" s="22"/>
      <c r="G5" s="41"/>
      <c r="H5" s="14"/>
      <c r="I5" s="14"/>
      <c r="J5" s="14"/>
    </row>
    <row r="6" spans="1:10" ht="22.5" customHeight="1">
      <c r="A6" s="495" t="s">
        <v>76</v>
      </c>
      <c r="B6" s="542" t="s">
        <v>232</v>
      </c>
      <c r="C6" s="543"/>
      <c r="D6" s="544"/>
      <c r="E6" s="9"/>
      <c r="F6" s="9"/>
      <c r="G6" s="9"/>
    </row>
    <row r="7" spans="1:10" ht="33.75" customHeight="1" thickBot="1">
      <c r="A7" s="497"/>
      <c r="B7" s="118" t="s">
        <v>25</v>
      </c>
      <c r="C7" s="117" t="s">
        <v>26</v>
      </c>
      <c r="D7" s="119" t="s">
        <v>27</v>
      </c>
      <c r="F7" s="9"/>
      <c r="G7" s="9"/>
    </row>
    <row r="8" spans="1:10" ht="31.5" customHeight="1">
      <c r="A8" s="75" t="s">
        <v>170</v>
      </c>
      <c r="B8" s="100">
        <v>8.1710880504351344</v>
      </c>
      <c r="C8" s="100">
        <v>5.548696550654121</v>
      </c>
      <c r="D8" s="101">
        <v>3.0350405745067484</v>
      </c>
      <c r="E8" s="9"/>
      <c r="F8" s="9"/>
      <c r="G8" s="9"/>
    </row>
    <row r="9" spans="1:10" ht="12.75" customHeight="1">
      <c r="A9" s="73" t="s">
        <v>81</v>
      </c>
      <c r="B9" s="102">
        <v>-9.2967103203172155E-2</v>
      </c>
      <c r="C9" s="102">
        <v>0.63170629785399346</v>
      </c>
      <c r="D9" s="103">
        <v>1.3087092712298336</v>
      </c>
      <c r="E9" s="9"/>
      <c r="F9" s="9"/>
      <c r="G9" s="9"/>
    </row>
    <row r="10" spans="1:10" ht="12.75" customHeight="1" thickBot="1">
      <c r="A10" s="95" t="s">
        <v>82</v>
      </c>
      <c r="B10" s="120">
        <v>7.0817726805661314</v>
      </c>
      <c r="C10" s="120">
        <v>3.9777235282133638</v>
      </c>
      <c r="D10" s="121">
        <v>5.1056830975145351</v>
      </c>
      <c r="E10" s="9"/>
      <c r="F10" s="9"/>
      <c r="G10" s="9"/>
    </row>
    <row r="11" spans="1:10" ht="12.75" customHeight="1">
      <c r="A11" s="115" t="s">
        <v>28</v>
      </c>
      <c r="B11" s="116"/>
      <c r="C11" s="116"/>
      <c r="D11" s="116"/>
      <c r="E11" s="9"/>
      <c r="F11" s="9"/>
      <c r="G11" s="9"/>
    </row>
    <row r="12" spans="1:10" ht="12.75" customHeight="1">
      <c r="A12" s="545" t="s">
        <v>77</v>
      </c>
      <c r="B12" s="545"/>
      <c r="C12" s="1"/>
      <c r="D12" s="18"/>
      <c r="E12" s="1"/>
      <c r="F12" s="1"/>
      <c r="G12" s="18"/>
      <c r="I12" s="20"/>
    </row>
    <row r="13" spans="1:10" ht="12.75" customHeight="1">
      <c r="E13" s="17"/>
      <c r="F13" s="17"/>
      <c r="G13" s="17"/>
    </row>
    <row r="14" spans="1:10" ht="12.75" customHeight="1"/>
  </sheetData>
  <mergeCells count="6">
    <mergeCell ref="A12:B12"/>
    <mergeCell ref="A6:A7"/>
    <mergeCell ref="B6:D6"/>
    <mergeCell ref="A1:D1"/>
    <mergeCell ref="A3:D3"/>
    <mergeCell ref="A4:D4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13"/>
  <sheetViews>
    <sheetView view="pageBreakPreview" zoomScale="75" zoomScaleNormal="75" zoomScaleSheetLayoutView="75" workbookViewId="0">
      <selection activeCell="D21" sqref="D21"/>
    </sheetView>
  </sheetViews>
  <sheetFormatPr baseColWidth="10" defaultRowHeight="12.75"/>
  <cols>
    <col min="1" max="1" width="60.5703125" style="375" bestFit="1" customWidth="1"/>
    <col min="2" max="4" width="24.7109375" style="379" customWidth="1"/>
    <col min="5" max="7" width="14.7109375" style="379" customWidth="1"/>
    <col min="8" max="16384" width="11.42578125" style="375"/>
  </cols>
  <sheetData>
    <row r="1" spans="1:10" s="147" customFormat="1" ht="18" customHeight="1">
      <c r="A1" s="541" t="s">
        <v>88</v>
      </c>
      <c r="B1" s="541"/>
      <c r="C1" s="541"/>
      <c r="D1" s="541"/>
      <c r="E1" s="327"/>
      <c r="F1" s="327"/>
      <c r="G1" s="327"/>
    </row>
    <row r="2" spans="1:10" ht="12.75" customHeight="1">
      <c r="A2" s="148"/>
      <c r="B2" s="149"/>
      <c r="C2" s="149"/>
      <c r="D2" s="149"/>
      <c r="E2" s="149"/>
      <c r="F2" s="149"/>
      <c r="G2" s="149"/>
    </row>
    <row r="3" spans="1:10" ht="15" customHeight="1">
      <c r="A3" s="513" t="s">
        <v>135</v>
      </c>
      <c r="B3" s="513"/>
      <c r="C3" s="513"/>
      <c r="D3" s="513"/>
      <c r="E3" s="150"/>
      <c r="F3" s="150"/>
      <c r="G3" s="150"/>
      <c r="H3" s="150"/>
      <c r="I3" s="150"/>
      <c r="J3" s="376"/>
    </row>
    <row r="4" spans="1:10" s="377" customFormat="1" ht="15" customHeight="1">
      <c r="A4" s="513" t="s">
        <v>285</v>
      </c>
      <c r="B4" s="513"/>
      <c r="C4" s="513"/>
      <c r="D4" s="513"/>
      <c r="E4" s="325"/>
      <c r="F4" s="325"/>
      <c r="G4" s="325"/>
    </row>
    <row r="5" spans="1:10" ht="12.75" customHeight="1" thickBot="1">
      <c r="A5" s="151"/>
      <c r="B5" s="151"/>
      <c r="C5" s="151"/>
      <c r="D5" s="151"/>
      <c r="E5" s="325"/>
      <c r="F5" s="325"/>
      <c r="G5" s="378"/>
      <c r="H5" s="376"/>
      <c r="I5" s="376"/>
      <c r="J5" s="376"/>
    </row>
    <row r="6" spans="1:10" ht="36" customHeight="1">
      <c r="A6" s="476" t="s">
        <v>76</v>
      </c>
      <c r="B6" s="542" t="s">
        <v>232</v>
      </c>
      <c r="C6" s="546"/>
      <c r="D6" s="547"/>
      <c r="E6" s="375"/>
      <c r="F6" s="375"/>
      <c r="G6" s="375"/>
    </row>
    <row r="7" spans="1:10" ht="36" customHeight="1" thickBot="1">
      <c r="A7" s="478"/>
      <c r="B7" s="319" t="s">
        <v>25</v>
      </c>
      <c r="C7" s="361" t="s">
        <v>26</v>
      </c>
      <c r="D7" s="362" t="s">
        <v>27</v>
      </c>
      <c r="F7" s="375"/>
      <c r="G7" s="375"/>
    </row>
    <row r="8" spans="1:10" ht="18" customHeight="1">
      <c r="A8" s="75" t="s">
        <v>136</v>
      </c>
      <c r="B8" s="100">
        <v>1.6003407780405987</v>
      </c>
      <c r="C8" s="100">
        <v>2.0046274841664999</v>
      </c>
      <c r="D8" s="365">
        <f>(B8+C8)/2</f>
        <v>1.8024841311035493</v>
      </c>
      <c r="F8" s="375"/>
      <c r="G8" s="375"/>
    </row>
    <row r="9" spans="1:10" ht="15.75" customHeight="1" thickBot="1">
      <c r="A9" s="359" t="s">
        <v>284</v>
      </c>
      <c r="B9" s="368">
        <v>3.7910451336078834</v>
      </c>
      <c r="C9" s="368">
        <v>-2.7039107127679411</v>
      </c>
      <c r="D9" s="380">
        <f>(B9+C9)/2</f>
        <v>0.54356721041997114</v>
      </c>
      <c r="E9" s="375"/>
      <c r="F9" s="375"/>
      <c r="G9" s="375"/>
    </row>
    <row r="10" spans="1:10" ht="12.75" customHeight="1">
      <c r="A10" s="381" t="s">
        <v>28</v>
      </c>
      <c r="B10" s="382"/>
      <c r="C10" s="382"/>
      <c r="D10" s="382"/>
      <c r="E10" s="375"/>
      <c r="F10" s="375"/>
      <c r="G10" s="375"/>
    </row>
    <row r="11" spans="1:10" ht="12.75" customHeight="1">
      <c r="A11" s="383" t="s">
        <v>77</v>
      </c>
      <c r="B11" s="384"/>
      <c r="C11" s="384"/>
      <c r="D11" s="385"/>
      <c r="E11" s="384"/>
      <c r="F11" s="384"/>
      <c r="G11" s="385"/>
      <c r="I11" s="337"/>
    </row>
    <row r="12" spans="1:10" ht="12.75" customHeight="1">
      <c r="E12" s="386"/>
      <c r="F12" s="386"/>
      <c r="G12" s="386"/>
    </row>
    <row r="13" spans="1:10" ht="12.75" customHeight="1"/>
  </sheetData>
  <mergeCells count="5">
    <mergeCell ref="A1:D1"/>
    <mergeCell ref="A3:D3"/>
    <mergeCell ref="A4:D4"/>
    <mergeCell ref="A6:A7"/>
    <mergeCell ref="B6:D6"/>
  </mergeCells>
  <phoneticPr fontId="11" type="noConversion"/>
  <printOptions horizontalCentered="1"/>
  <pageMargins left="0.74803149606299213" right="0.74803149606299213" top="0.98425196850393704" bottom="0.98425196850393704" header="0" footer="0"/>
  <pageSetup paperSize="9" scale="58" orientation="portrait" r:id="rId1"/>
  <headerFooter alignWithMargins="0"/>
  <colBreaks count="1" manualBreakCount="1">
    <brk id="5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1">
    <pageSetUpPr fitToPage="1"/>
  </sheetPr>
  <dimension ref="A1:K30"/>
  <sheetViews>
    <sheetView showGridLines="0" view="pageBreakPreview" topLeftCell="A44" zoomScale="75" zoomScaleNormal="75" zoomScaleSheetLayoutView="75" workbookViewId="0">
      <selection activeCell="D21" sqref="D21"/>
    </sheetView>
  </sheetViews>
  <sheetFormatPr baseColWidth="10" defaultRowHeight="12.75"/>
  <cols>
    <col min="1" max="1" width="75" style="9" customWidth="1"/>
    <col min="2" max="7" width="14.7109375" style="9" customWidth="1"/>
    <col min="8" max="8" width="4.7109375" style="9" customWidth="1"/>
    <col min="9" max="16384" width="11.42578125" style="9"/>
  </cols>
  <sheetData>
    <row r="1" spans="1:11" s="21" customFormat="1" ht="18" customHeight="1">
      <c r="A1" s="475" t="s">
        <v>88</v>
      </c>
      <c r="B1" s="475"/>
      <c r="C1" s="475"/>
      <c r="D1" s="475"/>
      <c r="E1" s="475"/>
      <c r="F1" s="475"/>
      <c r="G1" s="475"/>
    </row>
    <row r="2" spans="1:11" ht="12.75" customHeight="1">
      <c r="A2" s="7"/>
      <c r="B2" s="8"/>
      <c r="C2" s="8"/>
      <c r="D2" s="8"/>
      <c r="E2" s="8"/>
      <c r="F2" s="8"/>
      <c r="G2" s="8"/>
    </row>
    <row r="3" spans="1:11" ht="15" customHeight="1">
      <c r="A3" s="487" t="s">
        <v>286</v>
      </c>
      <c r="B3" s="487"/>
      <c r="C3" s="487"/>
      <c r="D3" s="487"/>
      <c r="E3" s="487"/>
      <c r="F3" s="487"/>
      <c r="G3" s="487"/>
      <c r="H3" s="47"/>
      <c r="I3" s="47"/>
      <c r="J3" s="14"/>
    </row>
    <row r="4" spans="1:11" ht="12.75" customHeight="1" thickBot="1">
      <c r="A4" s="63"/>
      <c r="B4" s="63"/>
      <c r="C4" s="63"/>
      <c r="D4" s="63"/>
      <c r="E4" s="63"/>
      <c r="F4" s="63"/>
      <c r="G4" s="84"/>
      <c r="H4" s="14"/>
      <c r="I4" s="14"/>
      <c r="J4" s="14"/>
    </row>
    <row r="5" spans="1:11" ht="27" customHeight="1">
      <c r="A5" s="495" t="s">
        <v>83</v>
      </c>
      <c r="B5" s="538">
        <v>2016</v>
      </c>
      <c r="C5" s="539"/>
      <c r="D5" s="540"/>
      <c r="E5" s="538">
        <v>2017</v>
      </c>
      <c r="F5" s="539"/>
      <c r="G5" s="540"/>
    </row>
    <row r="6" spans="1:11" ht="29.25" customHeight="1" thickBot="1">
      <c r="A6" s="537"/>
      <c r="B6" s="117" t="s">
        <v>25</v>
      </c>
      <c r="C6" s="117" t="s">
        <v>26</v>
      </c>
      <c r="D6" s="117" t="s">
        <v>27</v>
      </c>
      <c r="E6" s="118" t="s">
        <v>25</v>
      </c>
      <c r="F6" s="117" t="s">
        <v>26</v>
      </c>
      <c r="G6" s="119" t="s">
        <v>27</v>
      </c>
      <c r="H6" s="4"/>
    </row>
    <row r="7" spans="1:11" ht="24" customHeight="1">
      <c r="A7" s="200" t="s">
        <v>121</v>
      </c>
      <c r="B7" s="100">
        <v>97.54</v>
      </c>
      <c r="C7" s="100">
        <v>100.37283333333335</v>
      </c>
      <c r="D7" s="101">
        <f>(B7+C7)/2</f>
        <v>98.956416666666684</v>
      </c>
      <c r="E7" s="100">
        <v>101.9875</v>
      </c>
      <c r="F7" s="100">
        <v>103.82983333333334</v>
      </c>
      <c r="G7" s="101">
        <f>(E7+F7)/2</f>
        <v>102.90866666666668</v>
      </c>
      <c r="J7" s="35"/>
      <c r="K7" s="35"/>
    </row>
    <row r="8" spans="1:11" ht="12.75" customHeight="1">
      <c r="A8" s="200" t="s">
        <v>122</v>
      </c>
      <c r="B8" s="102">
        <v>101.57533333333333</v>
      </c>
      <c r="C8" s="102">
        <v>103.54883333333333</v>
      </c>
      <c r="D8" s="103">
        <f>(B8+C8)/2</f>
        <v>102.56208333333333</v>
      </c>
      <c r="E8" s="102">
        <v>105.41766666666668</v>
      </c>
      <c r="F8" s="102">
        <v>107.10216666666666</v>
      </c>
      <c r="G8" s="103">
        <f>(E8+F8)/2</f>
        <v>106.25991666666667</v>
      </c>
      <c r="J8" s="35"/>
      <c r="K8" s="35"/>
    </row>
    <row r="9" spans="1:11" ht="12.75" customHeight="1">
      <c r="A9" s="200" t="s">
        <v>123</v>
      </c>
      <c r="B9" s="102">
        <v>101.03883333333334</v>
      </c>
      <c r="C9" s="102">
        <v>100.70716666666665</v>
      </c>
      <c r="D9" s="103">
        <f t="shared" ref="D9:D15" si="0">(B9+C9)/2</f>
        <v>100.87299999999999</v>
      </c>
      <c r="E9" s="102">
        <v>100.40633333333334</v>
      </c>
      <c r="F9" s="102">
        <v>99.615833333333342</v>
      </c>
      <c r="G9" s="103">
        <f t="shared" ref="G9:G15" si="1">(E9+F9)/2</f>
        <v>100.01108333333335</v>
      </c>
      <c r="J9" s="35"/>
      <c r="K9" s="35"/>
    </row>
    <row r="10" spans="1:11" ht="12.75" customHeight="1">
      <c r="A10" s="200" t="s">
        <v>124</v>
      </c>
      <c r="B10" s="102">
        <v>97.497166666666658</v>
      </c>
      <c r="C10" s="102">
        <v>99.44316666666667</v>
      </c>
      <c r="D10" s="103">
        <f t="shared" si="0"/>
        <v>98.470166666666671</v>
      </c>
      <c r="E10" s="102">
        <v>108.30950000000001</v>
      </c>
      <c r="F10" s="102">
        <v>105.41033333333333</v>
      </c>
      <c r="G10" s="103">
        <f t="shared" si="1"/>
        <v>106.85991666666666</v>
      </c>
      <c r="J10" s="35"/>
      <c r="K10" s="35"/>
    </row>
    <row r="11" spans="1:11" ht="12.75" customHeight="1">
      <c r="A11" s="200" t="s">
        <v>78</v>
      </c>
      <c r="B11" s="102">
        <v>98.709500000000006</v>
      </c>
      <c r="C11" s="102">
        <v>98.228166666666652</v>
      </c>
      <c r="D11" s="103">
        <f t="shared" si="0"/>
        <v>98.468833333333322</v>
      </c>
      <c r="E11" s="102">
        <v>99.085166666666666</v>
      </c>
      <c r="F11" s="102">
        <v>99.953833333333321</v>
      </c>
      <c r="G11" s="103">
        <f t="shared" si="1"/>
        <v>99.519499999999994</v>
      </c>
      <c r="J11" s="35"/>
      <c r="K11" s="35"/>
    </row>
    <row r="12" spans="1:11" ht="12.75" customHeight="1">
      <c r="A12" s="200" t="s">
        <v>125</v>
      </c>
      <c r="B12" s="102">
        <v>99.68516666666666</v>
      </c>
      <c r="C12" s="102">
        <v>97.265499999999989</v>
      </c>
      <c r="D12" s="103">
        <f t="shared" si="0"/>
        <v>98.475333333333325</v>
      </c>
      <c r="E12" s="102">
        <v>96.313166666666675</v>
      </c>
      <c r="F12" s="102">
        <v>96.805000000000007</v>
      </c>
      <c r="G12" s="103">
        <f t="shared" si="1"/>
        <v>96.559083333333348</v>
      </c>
      <c r="J12" s="35"/>
      <c r="K12" s="35"/>
    </row>
    <row r="13" spans="1:11" ht="12.75" customHeight="1">
      <c r="A13" s="203" t="s">
        <v>126</v>
      </c>
      <c r="B13" s="102">
        <v>100.21599999999999</v>
      </c>
      <c r="C13" s="102">
        <v>100.21616666666667</v>
      </c>
      <c r="D13" s="103">
        <f t="shared" si="0"/>
        <v>100.21608333333333</v>
      </c>
      <c r="E13" s="102">
        <v>100.43316666666668</v>
      </c>
      <c r="F13" s="102">
        <v>100.71833333333335</v>
      </c>
      <c r="G13" s="103">
        <f t="shared" si="1"/>
        <v>100.57575000000001</v>
      </c>
      <c r="J13" s="35"/>
      <c r="K13" s="35"/>
    </row>
    <row r="14" spans="1:11" ht="12.75" customHeight="1">
      <c r="A14" s="204" t="s">
        <v>79</v>
      </c>
      <c r="B14" s="102">
        <v>101.73566666666666</v>
      </c>
      <c r="C14" s="102">
        <v>101.57650000000001</v>
      </c>
      <c r="D14" s="103">
        <f t="shared" si="0"/>
        <v>101.65608333333333</v>
      </c>
      <c r="E14" s="102">
        <v>102.74833333333333</v>
      </c>
      <c r="F14" s="102">
        <v>102.58</v>
      </c>
      <c r="G14" s="103">
        <f t="shared" si="1"/>
        <v>102.66416666666666</v>
      </c>
      <c r="J14" s="35"/>
      <c r="K14" s="35"/>
    </row>
    <row r="15" spans="1:11" ht="12.75" customHeight="1">
      <c r="A15" s="203" t="s">
        <v>127</v>
      </c>
      <c r="B15" s="102">
        <v>96.517499999999998</v>
      </c>
      <c r="C15" s="102">
        <v>96.046666666666667</v>
      </c>
      <c r="D15" s="103">
        <f t="shared" si="0"/>
        <v>96.282083333333333</v>
      </c>
      <c r="E15" s="102">
        <v>96.713833333333312</v>
      </c>
      <c r="F15" s="102">
        <v>96.32083333333334</v>
      </c>
      <c r="G15" s="103">
        <f t="shared" si="1"/>
        <v>96.517333333333326</v>
      </c>
      <c r="J15" s="35"/>
      <c r="K15" s="35"/>
    </row>
    <row r="16" spans="1:11" ht="12.75" customHeight="1">
      <c r="A16" s="195"/>
      <c r="B16" s="102"/>
      <c r="C16" s="102"/>
      <c r="D16" s="103"/>
      <c r="E16" s="102"/>
      <c r="F16" s="102"/>
      <c r="G16" s="103"/>
      <c r="J16" s="35"/>
      <c r="K16" s="35"/>
    </row>
    <row r="17" spans="1:11" ht="12.75" customHeight="1">
      <c r="A17" s="205" t="s">
        <v>90</v>
      </c>
      <c r="B17" s="122">
        <v>98.908500000000004</v>
      </c>
      <c r="C17" s="122">
        <v>99.682999999999993</v>
      </c>
      <c r="D17" s="109">
        <f t="shared" ref="D17" si="2">(B17+C17)/2</f>
        <v>99.295749999999998</v>
      </c>
      <c r="E17" s="122">
        <v>101.42616666666667</v>
      </c>
      <c r="F17" s="122">
        <v>101.68766666666666</v>
      </c>
      <c r="G17" s="103">
        <f t="shared" ref="G17" si="3">(E17+F17)/2</f>
        <v>101.55691666666667</v>
      </c>
      <c r="J17" s="35"/>
      <c r="K17" s="35"/>
    </row>
    <row r="18" spans="1:11" ht="12.75" customHeight="1">
      <c r="A18" s="206"/>
      <c r="B18" s="122"/>
      <c r="C18" s="122"/>
      <c r="D18" s="103"/>
      <c r="E18" s="122"/>
      <c r="F18" s="122"/>
      <c r="G18" s="103"/>
      <c r="J18" s="35"/>
      <c r="K18" s="35"/>
    </row>
    <row r="19" spans="1:11" ht="12.75" customHeight="1">
      <c r="A19" s="200" t="s">
        <v>128</v>
      </c>
      <c r="B19" s="104">
        <v>99.863500000000002</v>
      </c>
      <c r="C19" s="104">
        <v>100.26933333333334</v>
      </c>
      <c r="D19" s="103">
        <f t="shared" ref="D19:D22" si="4">(B19+C19)/2</f>
        <v>100.06641666666667</v>
      </c>
      <c r="E19" s="104">
        <v>100.55149999999999</v>
      </c>
      <c r="F19" s="104">
        <v>100.89616666666666</v>
      </c>
      <c r="G19" s="103">
        <f t="shared" ref="G19:G22" si="5">(E19+F19)/2</f>
        <v>100.72383333333332</v>
      </c>
      <c r="J19" s="35"/>
      <c r="K19" s="35"/>
    </row>
    <row r="20" spans="1:11" ht="12.75" customHeight="1">
      <c r="A20" s="200" t="s">
        <v>80</v>
      </c>
      <c r="B20" s="104">
        <v>100.31933333333332</v>
      </c>
      <c r="C20" s="104">
        <v>100.85533333333335</v>
      </c>
      <c r="D20" s="103">
        <f t="shared" si="4"/>
        <v>100.58733333333333</v>
      </c>
      <c r="E20" s="104">
        <v>102.742</v>
      </c>
      <c r="F20" s="104">
        <v>103.6635</v>
      </c>
      <c r="G20" s="103">
        <f t="shared" si="5"/>
        <v>103.20275000000001</v>
      </c>
      <c r="J20" s="35"/>
      <c r="K20" s="35"/>
    </row>
    <row r="21" spans="1:11" ht="12.75" customHeight="1">
      <c r="A21" s="200" t="s">
        <v>130</v>
      </c>
      <c r="B21" s="104">
        <v>101.35866666666668</v>
      </c>
      <c r="C21" s="104">
        <v>101.42666666666666</v>
      </c>
      <c r="D21" s="103">
        <f t="shared" si="4"/>
        <v>101.39266666666667</v>
      </c>
      <c r="E21" s="104">
        <v>101.93900000000001</v>
      </c>
      <c r="F21" s="104">
        <v>102.81216666666666</v>
      </c>
      <c r="G21" s="103">
        <f t="shared" si="5"/>
        <v>102.37558333333334</v>
      </c>
      <c r="J21" s="35"/>
      <c r="K21" s="35"/>
    </row>
    <row r="22" spans="1:11" ht="12.75" customHeight="1">
      <c r="A22" s="363" t="s">
        <v>287</v>
      </c>
      <c r="B22" s="104">
        <v>100.325</v>
      </c>
      <c r="C22" s="104">
        <v>100.30166666666668</v>
      </c>
      <c r="D22" s="103">
        <f t="shared" si="4"/>
        <v>100.31333333333333</v>
      </c>
      <c r="E22" s="104">
        <v>101.65083333333332</v>
      </c>
      <c r="F22" s="104">
        <v>101.34066666666668</v>
      </c>
      <c r="G22" s="103">
        <f t="shared" si="5"/>
        <v>101.49575</v>
      </c>
      <c r="J22" s="35"/>
      <c r="K22" s="35"/>
    </row>
    <row r="23" spans="1:11" ht="12.75" customHeight="1">
      <c r="A23" s="195"/>
      <c r="B23" s="102"/>
      <c r="C23" s="102"/>
      <c r="D23" s="103"/>
      <c r="E23" s="102"/>
      <c r="F23" s="102"/>
      <c r="G23" s="103"/>
      <c r="J23" s="35"/>
      <c r="K23" s="35"/>
    </row>
    <row r="24" spans="1:11" ht="12.75" customHeight="1">
      <c r="A24" s="207" t="s">
        <v>91</v>
      </c>
      <c r="B24" s="108">
        <v>100.49166666666667</v>
      </c>
      <c r="C24" s="108">
        <v>100.66966666666666</v>
      </c>
      <c r="D24" s="109">
        <f>(B24+C24)/2</f>
        <v>100.58066666666667</v>
      </c>
      <c r="E24" s="108">
        <v>101.86516666666667</v>
      </c>
      <c r="F24" s="108">
        <v>102.09899999999999</v>
      </c>
      <c r="G24" s="109">
        <f>(E24+F24)/2</f>
        <v>101.98208333333332</v>
      </c>
      <c r="J24" s="35"/>
      <c r="K24" s="35"/>
    </row>
    <row r="25" spans="1:11" ht="12.75" customHeight="1">
      <c r="A25" s="208"/>
      <c r="B25" s="108"/>
      <c r="C25" s="108"/>
      <c r="D25" s="108"/>
      <c r="E25" s="108"/>
      <c r="F25" s="108"/>
      <c r="G25" s="103"/>
      <c r="J25" s="35"/>
      <c r="K25" s="35"/>
    </row>
    <row r="26" spans="1:11" ht="12.75" customHeight="1" thickBot="1">
      <c r="A26" s="209" t="s">
        <v>100</v>
      </c>
      <c r="B26" s="178">
        <v>95.319000000000003</v>
      </c>
      <c r="C26" s="178">
        <v>98.418833333333339</v>
      </c>
      <c r="D26" s="210">
        <f t="shared" ref="D26" si="6">(B26+C26)/2</f>
        <v>96.868916666666678</v>
      </c>
      <c r="E26" s="178">
        <v>100.89416666666666</v>
      </c>
      <c r="F26" s="178">
        <v>101.28616666666666</v>
      </c>
      <c r="G26" s="210">
        <f t="shared" ref="G26" si="7">(E26+F26)/2</f>
        <v>101.09016666666666</v>
      </c>
      <c r="J26" s="35"/>
      <c r="K26" s="35"/>
    </row>
    <row r="27" spans="1:11" ht="12.75" customHeight="1">
      <c r="A27" s="115" t="s">
        <v>28</v>
      </c>
      <c r="B27" s="124"/>
      <c r="C27" s="124"/>
      <c r="D27" s="124"/>
      <c r="E27" s="124"/>
      <c r="F27" s="124"/>
      <c r="G27" s="124"/>
    </row>
    <row r="28" spans="1:11" ht="12.75" customHeight="1">
      <c r="A28" s="43" t="s">
        <v>71</v>
      </c>
      <c r="B28" s="5"/>
      <c r="C28" s="5"/>
      <c r="D28" s="5"/>
      <c r="E28" s="14"/>
      <c r="G28" s="14"/>
    </row>
    <row r="29" spans="1:11" ht="12.75" customHeight="1">
      <c r="A29" s="19" t="s">
        <v>84</v>
      </c>
      <c r="B29" s="1"/>
      <c r="C29" s="1"/>
      <c r="D29" s="18"/>
      <c r="E29" s="1"/>
      <c r="F29" s="1"/>
      <c r="G29" s="18"/>
      <c r="I29" s="20"/>
    </row>
    <row r="30" spans="1:11" ht="12.75" customHeight="1">
      <c r="A30" s="19"/>
      <c r="B30" s="1"/>
      <c r="C30" s="1"/>
      <c r="D30" s="18"/>
      <c r="E30" s="1"/>
      <c r="F30" s="1"/>
      <c r="G30" s="18"/>
      <c r="I30" s="20"/>
    </row>
  </sheetData>
  <mergeCells count="5">
    <mergeCell ref="A1:G1"/>
    <mergeCell ref="B5:D5"/>
    <mergeCell ref="E5:G5"/>
    <mergeCell ref="A3:G3"/>
    <mergeCell ref="A5:A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>
    <oddFooter>&amp;C&amp;A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2">
    <pageSetUpPr fitToPage="1"/>
  </sheetPr>
  <dimension ref="A1:J11"/>
  <sheetViews>
    <sheetView showGridLines="0" view="pageBreakPreview" zoomScale="75" zoomScaleNormal="75" zoomScaleSheetLayoutView="75" workbookViewId="0">
      <selection activeCell="D21" sqref="D21"/>
    </sheetView>
  </sheetViews>
  <sheetFormatPr baseColWidth="10" defaultRowHeight="12.75"/>
  <cols>
    <col min="1" max="1" width="76.7109375" style="9" customWidth="1"/>
    <col min="2" max="7" width="14.7109375" style="9" customWidth="1"/>
    <col min="8" max="16384" width="11.42578125" style="9"/>
  </cols>
  <sheetData>
    <row r="1" spans="1:10" s="21" customFormat="1" ht="18" customHeight="1">
      <c r="A1" s="475" t="s">
        <v>88</v>
      </c>
      <c r="B1" s="475"/>
      <c r="C1" s="475"/>
      <c r="D1" s="475"/>
      <c r="E1" s="475"/>
      <c r="F1" s="475"/>
      <c r="G1" s="475"/>
    </row>
    <row r="2" spans="1:10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487" t="s">
        <v>288</v>
      </c>
      <c r="B3" s="487"/>
      <c r="C3" s="487"/>
      <c r="D3" s="487"/>
      <c r="E3" s="487"/>
      <c r="F3" s="487"/>
      <c r="G3" s="487"/>
      <c r="H3" s="47"/>
      <c r="I3" s="47"/>
      <c r="J3" s="14"/>
    </row>
    <row r="4" spans="1:10" ht="12.75" customHeight="1" thickBot="1">
      <c r="A4" s="63"/>
      <c r="B4" s="63"/>
      <c r="C4" s="63"/>
      <c r="D4" s="63"/>
      <c r="E4" s="63"/>
      <c r="F4" s="63"/>
      <c r="G4" s="84"/>
      <c r="H4" s="14"/>
      <c r="I4" s="14"/>
      <c r="J4" s="14"/>
    </row>
    <row r="5" spans="1:10" ht="34.5" customHeight="1">
      <c r="A5" s="495" t="s">
        <v>76</v>
      </c>
      <c r="B5" s="538">
        <v>2016</v>
      </c>
      <c r="C5" s="539"/>
      <c r="D5" s="540"/>
      <c r="E5" s="538">
        <v>2017</v>
      </c>
      <c r="F5" s="539"/>
      <c r="G5" s="540"/>
    </row>
    <row r="6" spans="1:10" ht="34.5" customHeight="1" thickBot="1">
      <c r="A6" s="497"/>
      <c r="B6" s="118" t="s">
        <v>25</v>
      </c>
      <c r="C6" s="117" t="s">
        <v>26</v>
      </c>
      <c r="D6" s="119" t="s">
        <v>27</v>
      </c>
      <c r="E6" s="118" t="s">
        <v>25</v>
      </c>
      <c r="F6" s="117" t="s">
        <v>26</v>
      </c>
      <c r="G6" s="119" t="s">
        <v>27</v>
      </c>
      <c r="H6" s="4"/>
    </row>
    <row r="7" spans="1:10" ht="23.25" customHeight="1">
      <c r="A7" s="75" t="s">
        <v>171</v>
      </c>
      <c r="B7" s="102">
        <v>100.902</v>
      </c>
      <c r="C7" s="102">
        <v>101.03216666666667</v>
      </c>
      <c r="D7" s="103">
        <f>(B7+C7)/2</f>
        <v>100.96708333333333</v>
      </c>
      <c r="E7" s="102">
        <v>101.40233333333333</v>
      </c>
      <c r="F7" s="102">
        <v>101.657</v>
      </c>
      <c r="G7" s="103">
        <f>(E7+F7)/2</f>
        <v>101.52966666666666</v>
      </c>
      <c r="I7" s="35"/>
      <c r="J7" s="35"/>
    </row>
    <row r="8" spans="1:10" ht="12.75" customHeight="1">
      <c r="A8" s="73" t="s">
        <v>81</v>
      </c>
      <c r="B8" s="102">
        <v>99.859500000000011</v>
      </c>
      <c r="C8" s="102">
        <v>98.832666666666668</v>
      </c>
      <c r="D8" s="103">
        <f>(B8+C8)/2</f>
        <v>99.34608333333334</v>
      </c>
      <c r="E8" s="102">
        <v>100.23599999999999</v>
      </c>
      <c r="F8" s="102">
        <v>102.98583333333333</v>
      </c>
      <c r="G8" s="103">
        <f>(E8+F8)/2</f>
        <v>101.61091666666667</v>
      </c>
      <c r="I8" s="35"/>
      <c r="J8" s="35"/>
    </row>
    <row r="9" spans="1:10" ht="12.75" customHeight="1" thickBot="1">
      <c r="A9" s="95" t="s">
        <v>82</v>
      </c>
      <c r="B9" s="120">
        <v>100.798</v>
      </c>
      <c r="C9" s="120">
        <v>101.23200000000001</v>
      </c>
      <c r="D9" s="121">
        <f>(B9+C9)/2</f>
        <v>101.01500000000001</v>
      </c>
      <c r="E9" s="120">
        <v>101.7405</v>
      </c>
      <c r="F9" s="120">
        <v>102.02816666666666</v>
      </c>
      <c r="G9" s="121">
        <f>(E9+F9)/2</f>
        <v>101.88433333333333</v>
      </c>
      <c r="I9" s="35"/>
      <c r="J9" s="35"/>
    </row>
    <row r="10" spans="1:10" ht="12.75" customHeight="1">
      <c r="A10" s="115" t="s">
        <v>28</v>
      </c>
      <c r="B10" s="116"/>
      <c r="C10" s="116"/>
      <c r="D10" s="116"/>
      <c r="E10" s="116"/>
      <c r="F10" s="116"/>
      <c r="G10" s="116"/>
    </row>
    <row r="11" spans="1:10" ht="12.75" customHeight="1">
      <c r="A11" s="19" t="s">
        <v>77</v>
      </c>
      <c r="B11" s="1"/>
      <c r="C11" s="1"/>
      <c r="D11" s="18"/>
      <c r="E11" s="1"/>
      <c r="F11" s="1"/>
      <c r="G11" s="18"/>
      <c r="I11" s="20"/>
    </row>
  </sheetData>
  <mergeCells count="5">
    <mergeCell ref="A5:A6"/>
    <mergeCell ref="A1:G1"/>
    <mergeCell ref="A3:G3"/>
    <mergeCell ref="B5:D5"/>
    <mergeCell ref="E5:G5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>
    <oddFooter>&amp;C&amp;A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3">
    <pageSetUpPr fitToPage="1"/>
  </sheetPr>
  <dimension ref="A1:J10"/>
  <sheetViews>
    <sheetView showGridLines="0" view="pageBreakPreview" zoomScale="75" zoomScaleNormal="75" zoomScaleSheetLayoutView="75" workbookViewId="0">
      <selection activeCell="D21" sqref="D21"/>
    </sheetView>
  </sheetViews>
  <sheetFormatPr baseColWidth="10" defaultRowHeight="12.75"/>
  <cols>
    <col min="1" max="1" width="69.42578125" style="9" customWidth="1"/>
    <col min="2" max="2" width="15.5703125" style="9" customWidth="1"/>
    <col min="3" max="7" width="14.7109375" style="9" customWidth="1"/>
    <col min="8" max="16384" width="11.42578125" style="9"/>
  </cols>
  <sheetData>
    <row r="1" spans="1:10" s="21" customFormat="1" ht="18" customHeight="1">
      <c r="A1" s="475" t="s">
        <v>88</v>
      </c>
      <c r="B1" s="475"/>
      <c r="C1" s="475"/>
      <c r="D1" s="475"/>
      <c r="E1" s="475"/>
      <c r="F1" s="475"/>
      <c r="G1" s="475"/>
    </row>
    <row r="2" spans="1:10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487" t="s">
        <v>289</v>
      </c>
      <c r="B3" s="487"/>
      <c r="C3" s="487"/>
      <c r="D3" s="487"/>
      <c r="E3" s="487"/>
      <c r="F3" s="487"/>
      <c r="G3" s="487"/>
      <c r="H3" s="47"/>
      <c r="I3" s="47"/>
      <c r="J3" s="14"/>
    </row>
    <row r="4" spans="1:10" ht="12.75" customHeight="1" thickBot="1">
      <c r="A4" s="63"/>
      <c r="B4" s="63"/>
      <c r="C4" s="63"/>
      <c r="D4" s="63"/>
      <c r="E4" s="63"/>
      <c r="F4" s="63"/>
      <c r="G4" s="84"/>
      <c r="H4" s="14"/>
      <c r="I4" s="14"/>
      <c r="J4" s="14"/>
    </row>
    <row r="5" spans="1:10" ht="30" customHeight="1">
      <c r="A5" s="495" t="s">
        <v>76</v>
      </c>
      <c r="B5" s="538">
        <v>2016</v>
      </c>
      <c r="C5" s="539"/>
      <c r="D5" s="540"/>
      <c r="E5" s="538">
        <v>2017</v>
      </c>
      <c r="F5" s="539"/>
      <c r="G5" s="540"/>
    </row>
    <row r="6" spans="1:10" ht="30" customHeight="1" thickBot="1">
      <c r="A6" s="497"/>
      <c r="B6" s="118" t="s">
        <v>25</v>
      </c>
      <c r="C6" s="117" t="s">
        <v>26</v>
      </c>
      <c r="D6" s="119" t="s">
        <v>27</v>
      </c>
      <c r="E6" s="118" t="s">
        <v>25</v>
      </c>
      <c r="F6" s="117" t="s">
        <v>26</v>
      </c>
      <c r="G6" s="119" t="s">
        <v>27</v>
      </c>
      <c r="H6" s="4"/>
    </row>
    <row r="7" spans="1:10" ht="24" customHeight="1">
      <c r="A7" s="75" t="s">
        <v>134</v>
      </c>
      <c r="B7" s="102">
        <v>85.459166666666661</v>
      </c>
      <c r="C7" s="102">
        <v>94.336500000000001</v>
      </c>
      <c r="D7" s="157">
        <f>(B7+C7)/2</f>
        <v>89.897833333333324</v>
      </c>
      <c r="E7" s="102">
        <v>96.722333333333339</v>
      </c>
      <c r="F7" s="102">
        <v>97.169333333333327</v>
      </c>
      <c r="G7" s="157">
        <f>(E7+F7)/2</f>
        <v>96.945833333333326</v>
      </c>
      <c r="H7" s="4"/>
    </row>
    <row r="8" spans="1:10" ht="12.75" customHeight="1" thickBot="1">
      <c r="A8" s="132" t="s">
        <v>85</v>
      </c>
      <c r="B8" s="102">
        <v>100.92483333333332</v>
      </c>
      <c r="C8" s="102">
        <v>100.18766666666666</v>
      </c>
      <c r="D8" s="146">
        <f>(B8+C8)/2</f>
        <v>100.55624999999999</v>
      </c>
      <c r="E8" s="102">
        <v>100.30083333333334</v>
      </c>
      <c r="F8" s="102">
        <v>99.987333333333353</v>
      </c>
      <c r="G8" s="146">
        <f>(E8+F8)/2</f>
        <v>100.14408333333336</v>
      </c>
      <c r="I8" s="35"/>
      <c r="J8" s="35"/>
    </row>
    <row r="9" spans="1:10" ht="12.75" customHeight="1">
      <c r="A9" s="115" t="s">
        <v>28</v>
      </c>
      <c r="B9" s="116"/>
      <c r="C9" s="116"/>
      <c r="D9" s="116"/>
      <c r="E9" s="116"/>
      <c r="F9" s="116"/>
      <c r="G9" s="116"/>
    </row>
    <row r="10" spans="1:10" ht="12.75" customHeight="1">
      <c r="A10" s="19" t="s">
        <v>77</v>
      </c>
      <c r="B10" s="1"/>
      <c r="C10" s="1"/>
      <c r="D10" s="18"/>
      <c r="E10" s="1"/>
      <c r="F10" s="1"/>
      <c r="G10" s="18"/>
      <c r="I10" s="20"/>
    </row>
  </sheetData>
  <mergeCells count="5">
    <mergeCell ref="A5:A6"/>
    <mergeCell ref="A1:G1"/>
    <mergeCell ref="A3:G3"/>
    <mergeCell ref="B5:D5"/>
    <mergeCell ref="E5:G5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>
    <oddFooter>&amp;C&amp;A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>
    <pageSetUpPr fitToPage="1"/>
  </sheetPr>
  <dimension ref="A1:J30"/>
  <sheetViews>
    <sheetView showGridLines="0" view="pageBreakPreview" zoomScale="75" zoomScaleNormal="75" zoomScaleSheetLayoutView="75" workbookViewId="0">
      <selection activeCell="D21" sqref="D21"/>
    </sheetView>
  </sheetViews>
  <sheetFormatPr baseColWidth="10" defaultRowHeight="12.75"/>
  <cols>
    <col min="1" max="1" width="76.42578125" style="9" customWidth="1"/>
    <col min="2" max="4" width="24.7109375" style="9" customWidth="1"/>
    <col min="5" max="7" width="14.7109375" style="9" customWidth="1"/>
    <col min="8" max="16384" width="11.42578125" style="9"/>
  </cols>
  <sheetData>
    <row r="1" spans="1:10" s="21" customFormat="1" ht="18" customHeight="1">
      <c r="A1" s="475" t="s">
        <v>88</v>
      </c>
      <c r="B1" s="475"/>
      <c r="C1" s="475"/>
      <c r="D1" s="475"/>
      <c r="E1" s="26"/>
      <c r="F1" s="26"/>
      <c r="G1" s="26"/>
    </row>
    <row r="2" spans="1:10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487" t="s">
        <v>113</v>
      </c>
      <c r="B3" s="487"/>
      <c r="C3" s="487"/>
      <c r="D3" s="487"/>
      <c r="E3" s="47"/>
      <c r="F3" s="47"/>
      <c r="G3" s="47"/>
      <c r="H3" s="47"/>
      <c r="I3" s="47"/>
      <c r="J3" s="14"/>
    </row>
    <row r="4" spans="1:10" s="3" customFormat="1" ht="15" customHeight="1">
      <c r="A4" s="487" t="s">
        <v>290</v>
      </c>
      <c r="B4" s="487"/>
      <c r="C4" s="487"/>
      <c r="D4" s="487"/>
      <c r="E4" s="22"/>
      <c r="F4" s="22"/>
      <c r="G4" s="22"/>
    </row>
    <row r="5" spans="1:10" ht="12.75" customHeight="1" thickBot="1">
      <c r="A5" s="63"/>
      <c r="B5" s="63"/>
      <c r="C5" s="63"/>
      <c r="D5" s="63"/>
      <c r="E5" s="22"/>
      <c r="F5" s="22"/>
      <c r="G5" s="41"/>
      <c r="H5" s="14"/>
      <c r="I5" s="14"/>
      <c r="J5" s="14"/>
    </row>
    <row r="6" spans="1:10" ht="24" customHeight="1">
      <c r="A6" s="495" t="s">
        <v>83</v>
      </c>
      <c r="B6" s="548" t="s">
        <v>232</v>
      </c>
      <c r="C6" s="549"/>
      <c r="D6" s="549"/>
    </row>
    <row r="7" spans="1:10" ht="28.5" customHeight="1" thickBot="1">
      <c r="A7" s="537"/>
      <c r="B7" s="118" t="s">
        <v>25</v>
      </c>
      <c r="C7" s="117" t="s">
        <v>26</v>
      </c>
      <c r="D7" s="119" t="s">
        <v>27</v>
      </c>
      <c r="E7" s="4"/>
    </row>
    <row r="8" spans="1:10" ht="28.5" customHeight="1">
      <c r="A8" s="200" t="s">
        <v>121</v>
      </c>
      <c r="B8" s="100">
        <v>4.5596678285831356</v>
      </c>
      <c r="C8" s="100">
        <v>3.4441590270939777</v>
      </c>
      <c r="D8" s="101">
        <f>(B8+C8)/2</f>
        <v>4.0019134278385566</v>
      </c>
    </row>
    <row r="9" spans="1:10">
      <c r="A9" s="142" t="s">
        <v>122</v>
      </c>
      <c r="B9" s="102">
        <v>3.7827425293542492</v>
      </c>
      <c r="C9" s="102">
        <v>3.4315532285089265</v>
      </c>
      <c r="D9" s="103">
        <f>(B9+C9)/2</f>
        <v>3.6071478789315878</v>
      </c>
    </row>
    <row r="10" spans="1:10">
      <c r="A10" s="142" t="s">
        <v>123</v>
      </c>
      <c r="B10" s="102">
        <v>-0.62599693517179766</v>
      </c>
      <c r="C10" s="102">
        <v>-1.0836699804548602</v>
      </c>
      <c r="D10" s="103">
        <f t="shared" ref="D10:D16" si="0">(B10+C10)/2</f>
        <v>-0.85483345781332898</v>
      </c>
    </row>
    <row r="11" spans="1:10">
      <c r="A11" s="142" t="s">
        <v>124</v>
      </c>
      <c r="B11" s="102">
        <v>11.08989492002334</v>
      </c>
      <c r="C11" s="102">
        <v>6.0005798957193202</v>
      </c>
      <c r="D11" s="103">
        <f t="shared" si="0"/>
        <v>8.5452374078713298</v>
      </c>
    </row>
    <row r="12" spans="1:10">
      <c r="A12" s="142" t="s">
        <v>78</v>
      </c>
      <c r="B12" s="102">
        <v>0.38057802609339564</v>
      </c>
      <c r="C12" s="102">
        <v>1.7567941306719583</v>
      </c>
      <c r="D12" s="103">
        <f t="shared" si="0"/>
        <v>1.068686078382677</v>
      </c>
    </row>
    <row r="13" spans="1:10">
      <c r="A13" s="142" t="s">
        <v>125</v>
      </c>
      <c r="B13" s="102">
        <v>-3.3826497088332963</v>
      </c>
      <c r="C13" s="102">
        <v>-0.47344639157767343</v>
      </c>
      <c r="D13" s="103">
        <f t="shared" si="0"/>
        <v>-1.9280480502054849</v>
      </c>
    </row>
    <row r="14" spans="1:10">
      <c r="A14" s="143" t="s">
        <v>126</v>
      </c>
      <c r="B14" s="102">
        <v>0.21669859769566255</v>
      </c>
      <c r="C14" s="102">
        <v>0.50108349118656681</v>
      </c>
      <c r="D14" s="103">
        <f t="shared" si="0"/>
        <v>0.35889104444111469</v>
      </c>
    </row>
    <row r="15" spans="1:10">
      <c r="A15" s="144" t="s">
        <v>79</v>
      </c>
      <c r="B15" s="102">
        <v>0.99539001399051308</v>
      </c>
      <c r="C15" s="102">
        <v>0.98792535675081161</v>
      </c>
      <c r="D15" s="103">
        <f t="shared" si="0"/>
        <v>0.99165768537066235</v>
      </c>
    </row>
    <row r="16" spans="1:10">
      <c r="A16" s="143" t="s">
        <v>127</v>
      </c>
      <c r="B16" s="102">
        <v>0.20341734227815053</v>
      </c>
      <c r="C16" s="102">
        <v>0.28545151662387008</v>
      </c>
      <c r="D16" s="103">
        <f t="shared" si="0"/>
        <v>0.24443442945101029</v>
      </c>
    </row>
    <row r="17" spans="1:9">
      <c r="A17" s="106"/>
      <c r="B17" s="104"/>
      <c r="C17" s="104"/>
      <c r="D17" s="105"/>
    </row>
    <row r="18" spans="1:9" ht="12.75" customHeight="1">
      <c r="A18" s="107" t="s">
        <v>90</v>
      </c>
      <c r="B18" s="122">
        <v>2.5454502562132379</v>
      </c>
      <c r="C18" s="122">
        <v>2.0110416687566239</v>
      </c>
      <c r="D18" s="123">
        <f>(B18+C18)/2</f>
        <v>2.2782459624849309</v>
      </c>
    </row>
    <row r="19" spans="1:9" ht="12.75" customHeight="1">
      <c r="A19" s="141"/>
      <c r="B19" s="122"/>
      <c r="C19" s="122"/>
      <c r="D19" s="123"/>
    </row>
    <row r="20" spans="1:9" ht="12.75" customHeight="1">
      <c r="A20" s="143" t="s">
        <v>128</v>
      </c>
      <c r="B20" s="102">
        <v>0.68894040365097176</v>
      </c>
      <c r="C20" s="102">
        <v>0.6251495970851737</v>
      </c>
      <c r="D20" s="103">
        <f t="shared" ref="D20:D27" si="1">(B20+C20)/2</f>
        <v>0.65704500036807278</v>
      </c>
    </row>
    <row r="21" spans="1:9" ht="12.75" customHeight="1">
      <c r="A21" s="143" t="s">
        <v>80</v>
      </c>
      <c r="B21" s="102">
        <v>2.4149549106520043</v>
      </c>
      <c r="C21" s="102">
        <v>2.7843511828823964</v>
      </c>
      <c r="D21" s="103">
        <f t="shared" si="1"/>
        <v>2.5996530467672003</v>
      </c>
    </row>
    <row r="22" spans="1:9" ht="12.75" customHeight="1">
      <c r="A22" s="143" t="s">
        <v>130</v>
      </c>
      <c r="B22" s="102">
        <v>0.57255422986358184</v>
      </c>
      <c r="C22" s="102">
        <v>1.3660115682923557</v>
      </c>
      <c r="D22" s="103">
        <f t="shared" si="1"/>
        <v>0.96928289907796872</v>
      </c>
    </row>
    <row r="23" spans="1:9" ht="12.75" customHeight="1">
      <c r="A23" s="143" t="s">
        <v>129</v>
      </c>
      <c r="B23" s="102">
        <v>1.3215383337486382</v>
      </c>
      <c r="C23" s="102">
        <v>1.0358751100845796</v>
      </c>
      <c r="D23" s="103">
        <f t="shared" si="1"/>
        <v>1.1787067219166087</v>
      </c>
    </row>
    <row r="24" spans="1:9" ht="12.75" customHeight="1">
      <c r="A24" s="82"/>
      <c r="B24" s="104"/>
      <c r="C24" s="104"/>
      <c r="D24" s="123"/>
    </row>
    <row r="25" spans="1:9" ht="12.75" customHeight="1">
      <c r="A25" s="110" t="s">
        <v>91</v>
      </c>
      <c r="B25" s="122">
        <v>1.3667799983414803</v>
      </c>
      <c r="C25" s="122">
        <v>1.4198252369962476</v>
      </c>
      <c r="D25" s="123">
        <f t="shared" si="1"/>
        <v>1.3933026176688639</v>
      </c>
    </row>
    <row r="26" spans="1:9" ht="12.75" customHeight="1">
      <c r="A26" s="111"/>
      <c r="B26" s="122"/>
      <c r="C26" s="122"/>
      <c r="D26" s="123"/>
    </row>
    <row r="27" spans="1:9" ht="12.75" customHeight="1" thickBot="1">
      <c r="A27" s="176" t="s">
        <v>100</v>
      </c>
      <c r="B27" s="178">
        <v>5.8489563116132786</v>
      </c>
      <c r="C27" s="178">
        <v>2.9133990276251196</v>
      </c>
      <c r="D27" s="178">
        <f t="shared" si="1"/>
        <v>4.3811776696191993</v>
      </c>
    </row>
    <row r="28" spans="1:9" ht="12.75" customHeight="1">
      <c r="A28" s="83" t="s">
        <v>28</v>
      </c>
      <c r="B28" s="124"/>
      <c r="C28" s="124"/>
      <c r="D28" s="124"/>
      <c r="E28" s="16"/>
      <c r="F28" s="16"/>
      <c r="G28" s="16"/>
    </row>
    <row r="29" spans="1:9" ht="12.75" customHeight="1">
      <c r="A29" s="43" t="s">
        <v>53</v>
      </c>
      <c r="B29" s="5"/>
      <c r="C29" s="5"/>
      <c r="D29" s="5"/>
    </row>
    <row r="30" spans="1:9" ht="12.75" customHeight="1">
      <c r="A30" s="19" t="s">
        <v>84</v>
      </c>
      <c r="B30" s="1"/>
      <c r="C30" s="1"/>
      <c r="D30" s="18"/>
      <c r="E30" s="1"/>
      <c r="F30" s="1"/>
      <c r="G30" s="18"/>
      <c r="I30" s="20"/>
    </row>
  </sheetData>
  <mergeCells count="5">
    <mergeCell ref="A4:D4"/>
    <mergeCell ref="A1:D1"/>
    <mergeCell ref="A3:D3"/>
    <mergeCell ref="A6:A7"/>
    <mergeCell ref="B6:D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>
    <pageSetUpPr fitToPage="1"/>
  </sheetPr>
  <dimension ref="A1:J12"/>
  <sheetViews>
    <sheetView showGridLines="0" view="pageBreakPreview" zoomScale="75" zoomScaleNormal="75" zoomScaleSheetLayoutView="75" workbookViewId="0">
      <selection activeCell="D21" sqref="D21"/>
    </sheetView>
  </sheetViews>
  <sheetFormatPr baseColWidth="10" defaultRowHeight="12.75"/>
  <cols>
    <col min="1" max="1" width="68.7109375" style="9" customWidth="1"/>
    <col min="2" max="4" width="24.7109375" style="9" customWidth="1"/>
    <col min="5" max="7" width="14.7109375" style="9" customWidth="1"/>
    <col min="8" max="16384" width="11.42578125" style="9"/>
  </cols>
  <sheetData>
    <row r="1" spans="1:10" s="21" customFormat="1" ht="18" customHeight="1">
      <c r="A1" s="475" t="s">
        <v>88</v>
      </c>
      <c r="B1" s="475"/>
      <c r="C1" s="475"/>
      <c r="D1" s="475"/>
      <c r="E1" s="26"/>
      <c r="F1" s="26"/>
      <c r="G1" s="26"/>
    </row>
    <row r="2" spans="1:10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487" t="s">
        <v>114</v>
      </c>
      <c r="B3" s="487"/>
      <c r="C3" s="487"/>
      <c r="D3" s="487"/>
      <c r="E3" s="47"/>
      <c r="F3" s="47"/>
      <c r="G3" s="47"/>
      <c r="H3" s="47"/>
      <c r="I3" s="47"/>
      <c r="J3" s="14"/>
    </row>
    <row r="4" spans="1:10" s="3" customFormat="1" ht="15" customHeight="1">
      <c r="A4" s="487" t="s">
        <v>290</v>
      </c>
      <c r="B4" s="487"/>
      <c r="C4" s="487"/>
      <c r="D4" s="487"/>
      <c r="E4" s="22"/>
      <c r="F4" s="22"/>
      <c r="G4" s="22"/>
    </row>
    <row r="5" spans="1:10" ht="12.75" customHeight="1" thickBot="1">
      <c r="A5" s="63"/>
      <c r="B5" s="63"/>
      <c r="C5" s="63"/>
      <c r="D5" s="63"/>
      <c r="E5" s="22"/>
      <c r="F5" s="22"/>
      <c r="G5" s="41"/>
      <c r="H5" s="14"/>
      <c r="I5" s="14"/>
      <c r="J5" s="14"/>
    </row>
    <row r="6" spans="1:10" ht="27.75" customHeight="1">
      <c r="A6" s="495" t="s">
        <v>76</v>
      </c>
      <c r="B6" s="542" t="s">
        <v>232</v>
      </c>
      <c r="C6" s="543"/>
      <c r="D6" s="544"/>
    </row>
    <row r="7" spans="1:10" ht="27.75" customHeight="1" thickBot="1">
      <c r="A7" s="497"/>
      <c r="B7" s="118" t="s">
        <v>25</v>
      </c>
      <c r="C7" s="117" t="s">
        <v>26</v>
      </c>
      <c r="D7" s="119" t="s">
        <v>27</v>
      </c>
      <c r="E7" s="4"/>
    </row>
    <row r="8" spans="1:10" ht="27.75" customHeight="1">
      <c r="A8" s="75" t="s">
        <v>172</v>
      </c>
      <c r="B8" s="102">
        <v>0.49586067008912627</v>
      </c>
      <c r="C8" s="102">
        <v>0.61844989961942265</v>
      </c>
      <c r="D8" s="103">
        <f>(B8+C8)/2</f>
        <v>0.55715528485427446</v>
      </c>
    </row>
    <row r="9" spans="1:10" ht="12.75" customHeight="1">
      <c r="A9" s="73" t="s">
        <v>81</v>
      </c>
      <c r="B9" s="102">
        <v>0.37702972676608504</v>
      </c>
      <c r="C9" s="102">
        <v>4.2022205883344883</v>
      </c>
      <c r="D9" s="103">
        <f t="shared" ref="D9:D10" si="0">(B9+C9)/2</f>
        <v>2.2896251575502866</v>
      </c>
    </row>
    <row r="10" spans="1:10" ht="12.75" customHeight="1" thickBot="1">
      <c r="A10" s="95" t="s">
        <v>82</v>
      </c>
      <c r="B10" s="120">
        <v>0.9350383936189165</v>
      </c>
      <c r="C10" s="120">
        <v>0.7864772667404083</v>
      </c>
      <c r="D10" s="103">
        <f t="shared" si="0"/>
        <v>0.86075783017966234</v>
      </c>
    </row>
    <row r="11" spans="1:10" ht="12.75" customHeight="1">
      <c r="A11" s="115" t="s">
        <v>28</v>
      </c>
      <c r="B11" s="116"/>
      <c r="C11" s="116"/>
      <c r="D11" s="116"/>
      <c r="E11" s="17"/>
      <c r="F11" s="17"/>
      <c r="G11" s="17"/>
    </row>
    <row r="12" spans="1:10" ht="12.75" customHeight="1">
      <c r="A12" s="19" t="s">
        <v>77</v>
      </c>
      <c r="B12" s="1"/>
      <c r="C12" s="1"/>
      <c r="D12" s="18"/>
      <c r="E12" s="1"/>
      <c r="F12" s="1"/>
      <c r="G12" s="18"/>
      <c r="I12" s="20"/>
    </row>
  </sheetData>
  <mergeCells count="5">
    <mergeCell ref="A1:D1"/>
    <mergeCell ref="A3:D3"/>
    <mergeCell ref="B6:D6"/>
    <mergeCell ref="A4:D4"/>
    <mergeCell ref="A6:A7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>
    <pageSetUpPr fitToPage="1"/>
  </sheetPr>
  <dimension ref="A1:J11"/>
  <sheetViews>
    <sheetView showGridLines="0" view="pageBreakPreview" zoomScale="75" zoomScaleNormal="75" zoomScaleSheetLayoutView="75" workbookViewId="0">
      <selection activeCell="D21" sqref="D21"/>
    </sheetView>
  </sheetViews>
  <sheetFormatPr baseColWidth="10" defaultRowHeight="12.75"/>
  <cols>
    <col min="1" max="1" width="75.140625" style="9" customWidth="1"/>
    <col min="2" max="4" width="24.7109375" style="9" customWidth="1"/>
    <col min="5" max="7" width="14.7109375" style="9" customWidth="1"/>
    <col min="8" max="16384" width="11.42578125" style="9"/>
  </cols>
  <sheetData>
    <row r="1" spans="1:10" s="21" customFormat="1" ht="18" customHeight="1">
      <c r="A1" s="475" t="s">
        <v>88</v>
      </c>
      <c r="B1" s="475"/>
      <c r="C1" s="475"/>
      <c r="D1" s="475"/>
      <c r="E1" s="26"/>
      <c r="F1" s="26"/>
      <c r="G1" s="26"/>
    </row>
    <row r="2" spans="1:10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487" t="s">
        <v>115</v>
      </c>
      <c r="B3" s="487"/>
      <c r="C3" s="487"/>
      <c r="D3" s="487"/>
      <c r="E3" s="47"/>
      <c r="F3" s="47"/>
      <c r="G3" s="47"/>
      <c r="H3" s="47"/>
      <c r="I3" s="47"/>
      <c r="J3" s="14"/>
    </row>
    <row r="4" spans="1:10" s="3" customFormat="1" ht="15" customHeight="1">
      <c r="A4" s="487" t="s">
        <v>290</v>
      </c>
      <c r="B4" s="487"/>
      <c r="C4" s="487"/>
      <c r="D4" s="487"/>
      <c r="E4" s="22"/>
      <c r="F4" s="22"/>
      <c r="G4" s="22"/>
    </row>
    <row r="5" spans="1:10" ht="12.75" customHeight="1" thickBot="1">
      <c r="A5" s="63"/>
      <c r="B5" s="63"/>
      <c r="C5" s="63"/>
      <c r="D5" s="63"/>
      <c r="E5" s="22"/>
      <c r="F5" s="22"/>
      <c r="G5" s="41"/>
      <c r="H5" s="14"/>
      <c r="I5" s="14"/>
      <c r="J5" s="14"/>
    </row>
    <row r="6" spans="1:10" ht="34.5" customHeight="1">
      <c r="A6" s="495" t="s">
        <v>76</v>
      </c>
      <c r="B6" s="542" t="s">
        <v>232</v>
      </c>
      <c r="C6" s="543"/>
      <c r="D6" s="544"/>
    </row>
    <row r="7" spans="1:10" ht="34.5" customHeight="1" thickBot="1">
      <c r="A7" s="497"/>
      <c r="B7" s="145" t="s">
        <v>25</v>
      </c>
      <c r="C7" s="158" t="s">
        <v>26</v>
      </c>
      <c r="D7" s="159" t="s">
        <v>27</v>
      </c>
      <c r="E7" s="4"/>
    </row>
    <row r="8" spans="1:10" ht="21.75" customHeight="1">
      <c r="A8" s="83" t="s">
        <v>134</v>
      </c>
      <c r="B8" s="162">
        <v>13.179588692455473</v>
      </c>
      <c r="C8" s="100">
        <v>3.0029027294136692</v>
      </c>
      <c r="D8" s="101">
        <f>(B8+C8)/2</f>
        <v>8.0912457109345706</v>
      </c>
      <c r="E8" s="160"/>
      <c r="F8" s="160"/>
      <c r="G8" s="161"/>
    </row>
    <row r="9" spans="1:10" ht="12.75" customHeight="1" thickBot="1">
      <c r="A9" s="81" t="s">
        <v>85</v>
      </c>
      <c r="B9" s="163">
        <v>-0.61828192268501581</v>
      </c>
      <c r="C9" s="120">
        <v>-0.19995807867232954</v>
      </c>
      <c r="D9" s="121">
        <f>(C9+B9)/2</f>
        <v>-0.40912000067867266</v>
      </c>
      <c r="E9" s="160"/>
      <c r="F9" s="160"/>
      <c r="G9" s="161"/>
    </row>
    <row r="10" spans="1:10" ht="12.75" customHeight="1">
      <c r="A10" s="115" t="s">
        <v>28</v>
      </c>
      <c r="B10" s="116"/>
      <c r="C10" s="116"/>
      <c r="D10" s="116"/>
      <c r="E10" s="17"/>
      <c r="F10" s="17"/>
      <c r="G10" s="17"/>
    </row>
    <row r="11" spans="1:10" ht="12.75" customHeight="1">
      <c r="A11" s="19" t="s">
        <v>77</v>
      </c>
      <c r="B11" s="1"/>
      <c r="C11" s="1"/>
      <c r="D11" s="18"/>
      <c r="E11" s="1"/>
      <c r="F11" s="1"/>
      <c r="G11" s="18"/>
      <c r="I11" s="20"/>
    </row>
  </sheetData>
  <mergeCells count="5">
    <mergeCell ref="B6:D6"/>
    <mergeCell ref="A4:D4"/>
    <mergeCell ref="A1:D1"/>
    <mergeCell ref="A3:D3"/>
    <mergeCell ref="A6:A7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J45"/>
  <sheetViews>
    <sheetView showGridLines="0" view="pageBreakPreview" zoomScale="75" zoomScaleNormal="75" zoomScaleSheetLayoutView="75" workbookViewId="0">
      <selection activeCell="D21" sqref="D21"/>
    </sheetView>
  </sheetViews>
  <sheetFormatPr baseColWidth="10" defaultColWidth="8.42578125" defaultRowHeight="12.75"/>
  <cols>
    <col min="1" max="1" width="40" style="9" customWidth="1"/>
    <col min="2" max="5" width="19" style="12" customWidth="1"/>
    <col min="6" max="6" width="10.5703125" style="13" customWidth="1"/>
    <col min="7" max="10" width="9.28515625" style="14" customWidth="1"/>
    <col min="11" max="16384" width="8.42578125" style="9"/>
  </cols>
  <sheetData>
    <row r="1" spans="1:10" s="21" customFormat="1" ht="18">
      <c r="A1" s="475" t="s">
        <v>88</v>
      </c>
      <c r="B1" s="475"/>
      <c r="C1" s="475"/>
      <c r="D1" s="475"/>
      <c r="E1" s="475"/>
      <c r="F1" s="51"/>
      <c r="G1" s="41"/>
      <c r="H1" s="42"/>
      <c r="I1" s="42"/>
      <c r="J1" s="42"/>
    </row>
    <row r="2" spans="1:10" ht="12.75" customHeight="1">
      <c r="A2" s="19"/>
      <c r="B2" s="6"/>
      <c r="C2" s="6"/>
      <c r="D2" s="6"/>
      <c r="E2" s="6"/>
      <c r="F2" s="6"/>
      <c r="G2" s="41"/>
    </row>
    <row r="3" spans="1:10" ht="15" customHeight="1">
      <c r="A3" s="487" t="s">
        <v>104</v>
      </c>
      <c r="B3" s="487"/>
      <c r="C3" s="487"/>
      <c r="D3" s="487"/>
      <c r="E3" s="487"/>
      <c r="F3" s="47"/>
      <c r="G3" s="41"/>
    </row>
    <row r="4" spans="1:10" ht="15" customHeight="1">
      <c r="A4" s="487" t="s">
        <v>227</v>
      </c>
      <c r="B4" s="487"/>
      <c r="C4" s="487"/>
      <c r="D4" s="487"/>
      <c r="E4" s="487"/>
      <c r="F4" s="47"/>
      <c r="G4" s="41"/>
    </row>
    <row r="5" spans="1:10" ht="12.75" customHeight="1" thickBot="1">
      <c r="A5" s="63"/>
      <c r="B5" s="63"/>
      <c r="C5" s="63"/>
      <c r="D5" s="63"/>
      <c r="E5" s="63"/>
      <c r="F5" s="22"/>
      <c r="G5" s="41"/>
    </row>
    <row r="6" spans="1:10" ht="19.5" customHeight="1">
      <c r="A6" s="495" t="s">
        <v>0</v>
      </c>
      <c r="B6" s="498" t="s">
        <v>1</v>
      </c>
      <c r="C6" s="499"/>
      <c r="D6" s="500" t="s">
        <v>2</v>
      </c>
      <c r="E6" s="501"/>
      <c r="F6"/>
      <c r="G6" s="41"/>
    </row>
    <row r="7" spans="1:10" ht="12.75" customHeight="1">
      <c r="A7" s="496"/>
      <c r="B7" s="502" t="s">
        <v>3</v>
      </c>
      <c r="C7" s="488" t="s">
        <v>64</v>
      </c>
      <c r="D7" s="488" t="s">
        <v>3</v>
      </c>
      <c r="E7" s="490" t="s">
        <v>64</v>
      </c>
      <c r="F7"/>
      <c r="G7" s="41"/>
    </row>
    <row r="8" spans="1:10" ht="12.75" customHeight="1" thickBot="1">
      <c r="A8" s="497"/>
      <c r="B8" s="503"/>
      <c r="C8" s="489"/>
      <c r="D8" s="489"/>
      <c r="E8" s="491"/>
      <c r="F8"/>
      <c r="G8" s="41"/>
    </row>
    <row r="9" spans="1:10" ht="18.75" customHeight="1">
      <c r="A9" s="64" t="s">
        <v>4</v>
      </c>
      <c r="B9" s="65">
        <v>3427</v>
      </c>
      <c r="C9" s="66">
        <v>14.165839947089948</v>
      </c>
      <c r="D9" s="65">
        <v>3779</v>
      </c>
      <c r="E9" s="67">
        <v>14.283554446838265</v>
      </c>
      <c r="F9"/>
      <c r="G9" s="41"/>
    </row>
    <row r="10" spans="1:10" ht="12.75" customHeight="1">
      <c r="A10" s="68" t="s">
        <v>5</v>
      </c>
      <c r="B10" s="69">
        <v>763</v>
      </c>
      <c r="C10" s="70">
        <v>3.1539351851851851</v>
      </c>
      <c r="D10" s="69">
        <v>842</v>
      </c>
      <c r="E10" s="71">
        <v>3.1825225838152478</v>
      </c>
      <c r="F10"/>
      <c r="G10" s="41"/>
    </row>
    <row r="11" spans="1:10" ht="12.75" customHeight="1">
      <c r="A11" s="72" t="s">
        <v>6</v>
      </c>
      <c r="B11" s="69">
        <v>471</v>
      </c>
      <c r="C11" s="70">
        <v>1.9469246031746033</v>
      </c>
      <c r="D11" s="69">
        <v>507</v>
      </c>
      <c r="E11" s="71">
        <v>1.9163170427486109</v>
      </c>
      <c r="F11"/>
      <c r="G11" s="41"/>
    </row>
    <row r="12" spans="1:10" ht="12.75" customHeight="1">
      <c r="A12" s="68" t="s">
        <v>7</v>
      </c>
      <c r="B12" s="69">
        <v>744</v>
      </c>
      <c r="C12" s="70">
        <v>3.0753968253968251</v>
      </c>
      <c r="D12" s="69">
        <v>777</v>
      </c>
      <c r="E12" s="71">
        <v>2.9368409116679897</v>
      </c>
      <c r="F12"/>
      <c r="G12" s="41"/>
    </row>
    <row r="13" spans="1:10" ht="12.75" customHeight="1">
      <c r="A13" s="68" t="s">
        <v>8</v>
      </c>
      <c r="B13" s="69">
        <v>608</v>
      </c>
      <c r="C13" s="70">
        <v>2.513227513227513</v>
      </c>
      <c r="D13" s="69">
        <v>683</v>
      </c>
      <c r="E13" s="71">
        <v>2.5815474165627244</v>
      </c>
      <c r="F13"/>
      <c r="G13" s="41"/>
    </row>
    <row r="14" spans="1:10" ht="12.75" customHeight="1">
      <c r="A14" s="68" t="s">
        <v>9</v>
      </c>
      <c r="B14" s="69">
        <v>294</v>
      </c>
      <c r="C14" s="70">
        <v>1.2152777777777779</v>
      </c>
      <c r="D14" s="69">
        <v>317</v>
      </c>
      <c r="E14" s="71">
        <v>1.1981706164720112</v>
      </c>
      <c r="F14"/>
      <c r="G14" s="41"/>
    </row>
    <row r="15" spans="1:10" ht="12.75" customHeight="1">
      <c r="A15" s="68" t="s">
        <v>10</v>
      </c>
      <c r="B15" s="69">
        <v>1493</v>
      </c>
      <c r="C15" s="70">
        <v>6.17146164021164</v>
      </c>
      <c r="D15" s="69">
        <v>1645</v>
      </c>
      <c r="E15" s="71">
        <v>6.2176361643421396</v>
      </c>
      <c r="F15"/>
      <c r="G15" s="41"/>
    </row>
    <row r="16" spans="1:10" ht="12.75" customHeight="1">
      <c r="A16" s="72" t="s">
        <v>11</v>
      </c>
      <c r="B16" s="69">
        <v>1664</v>
      </c>
      <c r="C16" s="70">
        <v>6.8783068783068781</v>
      </c>
      <c r="D16" s="69">
        <v>1857</v>
      </c>
      <c r="E16" s="71">
        <v>7.0189363873455033</v>
      </c>
      <c r="F16"/>
      <c r="G16" s="41"/>
    </row>
    <row r="17" spans="1:9" ht="12.75" customHeight="1">
      <c r="A17" s="72" t="s">
        <v>12</v>
      </c>
      <c r="B17" s="69">
        <v>4033</v>
      </c>
      <c r="C17" s="70">
        <v>16.670800264550266</v>
      </c>
      <c r="D17" s="69">
        <v>4471</v>
      </c>
      <c r="E17" s="71">
        <v>16.899119325698305</v>
      </c>
      <c r="F17"/>
      <c r="G17" s="41"/>
    </row>
    <row r="18" spans="1:9" ht="12.75" customHeight="1">
      <c r="A18" s="72" t="s">
        <v>18</v>
      </c>
      <c r="B18" s="69">
        <v>3011</v>
      </c>
      <c r="C18" s="70">
        <v>12.446263227513228</v>
      </c>
      <c r="D18" s="69">
        <v>3306</v>
      </c>
      <c r="E18" s="71">
        <v>12.495747817212836</v>
      </c>
      <c r="F18"/>
      <c r="G18" s="41"/>
      <c r="I18" s="45"/>
    </row>
    <row r="19" spans="1:9" ht="12.75" customHeight="1">
      <c r="A19" s="72" t="s">
        <v>13</v>
      </c>
      <c r="B19" s="69">
        <v>691</v>
      </c>
      <c r="C19" s="70">
        <v>2.8563161375661377</v>
      </c>
      <c r="D19" s="69">
        <v>744</v>
      </c>
      <c r="E19" s="71">
        <v>2.8121102165778433</v>
      </c>
      <c r="F19"/>
      <c r="G19" s="41"/>
      <c r="I19" s="44"/>
    </row>
    <row r="20" spans="1:9" ht="12.75" customHeight="1">
      <c r="A20" s="72" t="s">
        <v>14</v>
      </c>
      <c r="B20" s="69">
        <v>1869</v>
      </c>
      <c r="C20" s="70">
        <v>7.7256944444444446</v>
      </c>
      <c r="D20" s="69">
        <v>2050</v>
      </c>
      <c r="E20" s="71">
        <v>7.7484219677212085</v>
      </c>
      <c r="F20"/>
      <c r="G20" s="41"/>
      <c r="I20" s="44"/>
    </row>
    <row r="21" spans="1:9" ht="12.75" customHeight="1">
      <c r="A21" s="73" t="s">
        <v>29</v>
      </c>
      <c r="B21" s="69">
        <v>2090</v>
      </c>
      <c r="C21" s="70">
        <v>8.6392195767195776</v>
      </c>
      <c r="D21" s="69">
        <v>2295</v>
      </c>
      <c r="E21" s="71">
        <v>8.6744528858147181</v>
      </c>
      <c r="F21"/>
      <c r="G21" s="41"/>
      <c r="I21" s="44"/>
    </row>
    <row r="22" spans="1:9" ht="12.75" customHeight="1">
      <c r="A22" s="73" t="s">
        <v>15</v>
      </c>
      <c r="B22" s="69">
        <v>1150</v>
      </c>
      <c r="C22" s="70">
        <v>4.7536375661375665</v>
      </c>
      <c r="D22" s="69">
        <v>1224</v>
      </c>
      <c r="E22" s="71">
        <v>4.626374872434516</v>
      </c>
      <c r="F22"/>
      <c r="G22" s="41"/>
      <c r="I22" s="44"/>
    </row>
    <row r="23" spans="1:9" ht="12.75" customHeight="1">
      <c r="A23" s="72" t="s">
        <v>30</v>
      </c>
      <c r="B23" s="69">
        <v>394</v>
      </c>
      <c r="C23" s="70">
        <v>1.6286375661375661</v>
      </c>
      <c r="D23" s="69">
        <v>423</v>
      </c>
      <c r="E23" s="71">
        <v>1.5988207279736932</v>
      </c>
      <c r="F23"/>
      <c r="G23" s="41"/>
    </row>
    <row r="24" spans="1:9" ht="12.75" customHeight="1">
      <c r="A24" s="72" t="s">
        <v>16</v>
      </c>
      <c r="B24" s="69">
        <v>1209</v>
      </c>
      <c r="C24" s="70">
        <v>4.9975198412698418</v>
      </c>
      <c r="D24" s="69">
        <v>1230</v>
      </c>
      <c r="E24" s="71">
        <v>4.6490531806327251</v>
      </c>
      <c r="F24"/>
      <c r="G24" s="41"/>
    </row>
    <row r="25" spans="1:9" ht="12.75" customHeight="1">
      <c r="A25" s="72" t="s">
        <v>17</v>
      </c>
      <c r="B25" s="69">
        <v>274</v>
      </c>
      <c r="C25" s="70">
        <v>1.1326058201058202</v>
      </c>
      <c r="D25" s="69">
        <v>299</v>
      </c>
      <c r="E25" s="71">
        <v>1.1301356918773859</v>
      </c>
      <c r="F25"/>
      <c r="G25" s="41"/>
    </row>
    <row r="26" spans="1:9" ht="12.75" customHeight="1">
      <c r="A26" s="73" t="s">
        <v>19</v>
      </c>
      <c r="B26" s="69">
        <v>7</v>
      </c>
      <c r="C26" s="70">
        <v>2.8935185185185182E-2</v>
      </c>
      <c r="D26" s="69">
        <v>8</v>
      </c>
      <c r="E26" s="71">
        <v>3.0237744264277888E-2</v>
      </c>
      <c r="F26"/>
      <c r="G26" s="41"/>
    </row>
    <row r="27" spans="1:9" ht="12.75" customHeight="1">
      <c r="A27" s="73"/>
      <c r="B27" s="74"/>
      <c r="C27" s="70"/>
      <c r="D27" s="69"/>
      <c r="E27" s="71"/>
      <c r="F27"/>
      <c r="G27" s="41"/>
    </row>
    <row r="28" spans="1:9" ht="12.75" customHeight="1" thickBot="1">
      <c r="A28" s="172" t="s">
        <v>95</v>
      </c>
      <c r="B28" s="173">
        <f>SUM(B9:B27)</f>
        <v>24192</v>
      </c>
      <c r="C28" s="174">
        <f>SUM(C9:C26)</f>
        <v>100.00000000000003</v>
      </c>
      <c r="D28" s="173">
        <f>SUM(D9:D26)</f>
        <v>26457</v>
      </c>
      <c r="E28" s="175">
        <f>SUM(E9:E26)</f>
        <v>100</v>
      </c>
      <c r="F28"/>
      <c r="G28" s="41"/>
    </row>
    <row r="29" spans="1:9" ht="21.75" customHeight="1">
      <c r="A29" s="267" t="s">
        <v>226</v>
      </c>
      <c r="B29" s="76"/>
      <c r="C29" s="77"/>
      <c r="D29" s="78"/>
      <c r="E29" s="79"/>
      <c r="F29" s="11"/>
    </row>
    <row r="30" spans="1:9">
      <c r="A30" s="169" t="s">
        <v>163</v>
      </c>
      <c r="E30" s="13"/>
      <c r="F30" s="9"/>
    </row>
    <row r="31" spans="1:9">
      <c r="A31" s="504" t="s">
        <v>164</v>
      </c>
      <c r="B31" s="504"/>
      <c r="C31" s="504"/>
      <c r="D31" s="504"/>
      <c r="E31" s="9"/>
      <c r="F31" s="9"/>
    </row>
    <row r="32" spans="1:9">
      <c r="A32" s="504" t="s">
        <v>165</v>
      </c>
      <c r="B32" s="504"/>
      <c r="C32" s="504"/>
      <c r="D32" s="504"/>
      <c r="E32" s="9"/>
      <c r="F32" s="9"/>
    </row>
    <row r="33" spans="1:6">
      <c r="A33" s="504" t="s">
        <v>166</v>
      </c>
      <c r="B33" s="504"/>
      <c r="C33" s="504"/>
      <c r="D33" s="504"/>
      <c r="E33" s="9"/>
      <c r="F33" s="9"/>
    </row>
    <row r="34" spans="1:6">
      <c r="A34" s="504" t="s">
        <v>167</v>
      </c>
      <c r="B34" s="504"/>
      <c r="C34" s="504"/>
      <c r="D34" s="504"/>
      <c r="E34" s="9"/>
      <c r="F34" s="9"/>
    </row>
    <row r="35" spans="1:6">
      <c r="A35" s="5"/>
      <c r="B35" s="9"/>
      <c r="C35" s="9"/>
      <c r="D35" s="9"/>
      <c r="E35" s="9"/>
      <c r="F35" s="9"/>
    </row>
    <row r="36" spans="1:6">
      <c r="A36" s="5"/>
      <c r="C36" s="9"/>
      <c r="E36" s="9"/>
      <c r="F36" s="9"/>
    </row>
    <row r="37" spans="1:6">
      <c r="A37" s="5"/>
      <c r="B37" s="9"/>
      <c r="C37" s="9"/>
      <c r="D37" s="9"/>
      <c r="E37" s="9"/>
      <c r="F37" s="9"/>
    </row>
    <row r="38" spans="1:6">
      <c r="A38" s="5"/>
      <c r="C38" s="9"/>
      <c r="E38" s="9"/>
      <c r="F38" s="9"/>
    </row>
    <row r="39" spans="1:6">
      <c r="A39" s="5"/>
      <c r="B39" s="9"/>
      <c r="C39" s="9"/>
      <c r="D39" s="9"/>
      <c r="E39" s="9"/>
      <c r="F39" s="9"/>
    </row>
    <row r="40" spans="1:6">
      <c r="A40" s="5"/>
      <c r="B40" s="9"/>
      <c r="C40" s="9"/>
      <c r="D40" s="9"/>
      <c r="E40" s="9"/>
      <c r="F40" s="9"/>
    </row>
    <row r="41" spans="1:6">
      <c r="A41" s="5"/>
      <c r="B41" s="9"/>
      <c r="C41" s="9"/>
      <c r="D41" s="9"/>
      <c r="E41" s="9"/>
      <c r="F41" s="9"/>
    </row>
    <row r="42" spans="1:6">
      <c r="A42" s="5"/>
      <c r="B42" s="9"/>
      <c r="C42" s="9"/>
      <c r="D42" s="9"/>
      <c r="E42" s="9"/>
      <c r="F42" s="9"/>
    </row>
    <row r="43" spans="1:6">
      <c r="A43" s="5"/>
      <c r="B43" s="9"/>
      <c r="C43" s="9"/>
      <c r="D43" s="9"/>
      <c r="E43" s="9"/>
      <c r="F43" s="9"/>
    </row>
    <row r="44" spans="1:6">
      <c r="A44" s="13"/>
      <c r="B44" s="13"/>
      <c r="C44" s="13"/>
      <c r="D44" s="9"/>
      <c r="E44" s="9"/>
      <c r="F44" s="9"/>
    </row>
    <row r="45" spans="1:6">
      <c r="A45" s="5"/>
      <c r="D45" s="13"/>
      <c r="E45" s="13"/>
      <c r="F45" s="9"/>
    </row>
  </sheetData>
  <mergeCells count="14">
    <mergeCell ref="A34:D34"/>
    <mergeCell ref="A31:D31"/>
    <mergeCell ref="A32:D32"/>
    <mergeCell ref="A33:D33"/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AJ46"/>
  <sheetViews>
    <sheetView showGridLines="0" view="pageBreakPreview" zoomScale="75" zoomScaleNormal="75" zoomScaleSheetLayoutView="75" workbookViewId="0">
      <selection activeCell="D21" sqref="D21"/>
    </sheetView>
  </sheetViews>
  <sheetFormatPr baseColWidth="10" defaultColWidth="19.140625" defaultRowHeight="12.75"/>
  <cols>
    <col min="1" max="1" width="56.5703125" style="9" customWidth="1"/>
    <col min="2" max="6" width="14.7109375" style="28" customWidth="1"/>
    <col min="7" max="7" width="14.28515625" style="28" customWidth="1"/>
    <col min="8" max="8" width="10.7109375" style="9" hidden="1" customWidth="1"/>
    <col min="9" max="9" width="0.28515625" style="9" hidden="1" customWidth="1"/>
    <col min="10" max="10" width="10.7109375" style="9" hidden="1" customWidth="1"/>
    <col min="11" max="11" width="6.85546875" style="9" customWidth="1"/>
    <col min="12" max="14" width="10.7109375" style="9" customWidth="1"/>
    <col min="15" max="16384" width="19.140625" style="9"/>
  </cols>
  <sheetData>
    <row r="1" spans="1:14" s="21" customFormat="1" ht="18">
      <c r="A1" s="475" t="s">
        <v>88</v>
      </c>
      <c r="B1" s="475"/>
      <c r="C1" s="475"/>
      <c r="D1" s="475"/>
      <c r="E1" s="475"/>
      <c r="F1" s="475"/>
      <c r="G1" s="475"/>
    </row>
    <row r="2" spans="1:14" ht="12.75" customHeight="1">
      <c r="A2" s="20"/>
      <c r="B2" s="29"/>
      <c r="C2" s="29"/>
      <c r="D2" s="29"/>
      <c r="E2" s="29"/>
      <c r="F2" s="29"/>
      <c r="G2" s="29"/>
    </row>
    <row r="3" spans="1:14" ht="15" customHeight="1">
      <c r="A3" s="487" t="s">
        <v>291</v>
      </c>
      <c r="B3" s="487"/>
      <c r="C3" s="487"/>
      <c r="D3" s="487"/>
      <c r="E3" s="487"/>
      <c r="F3" s="487"/>
      <c r="G3" s="487"/>
      <c r="H3" s="47"/>
      <c r="I3" s="47"/>
      <c r="J3" s="14"/>
    </row>
    <row r="4" spans="1:14" ht="12.75" customHeight="1" thickBot="1">
      <c r="A4" s="63"/>
      <c r="B4" s="63"/>
      <c r="C4" s="63"/>
      <c r="D4" s="63"/>
      <c r="E4" s="63"/>
      <c r="F4" s="63"/>
      <c r="G4" s="84"/>
      <c r="H4" s="14"/>
      <c r="I4" s="14"/>
      <c r="J4" s="14"/>
    </row>
    <row r="5" spans="1:14" s="15" customFormat="1" ht="36.75" customHeight="1">
      <c r="A5" s="550" t="s">
        <v>59</v>
      </c>
      <c r="B5" s="552">
        <v>2016</v>
      </c>
      <c r="C5" s="553"/>
      <c r="D5" s="554"/>
      <c r="E5" s="552">
        <v>2017</v>
      </c>
      <c r="F5" s="553"/>
      <c r="G5" s="554"/>
      <c r="H5" s="31"/>
    </row>
    <row r="6" spans="1:14" s="15" customFormat="1" ht="36.75" customHeight="1" thickBot="1">
      <c r="A6" s="551"/>
      <c r="B6" s="183" t="s">
        <v>25</v>
      </c>
      <c r="C6" s="183" t="s">
        <v>26</v>
      </c>
      <c r="D6" s="184" t="s">
        <v>27</v>
      </c>
      <c r="E6" s="183" t="s">
        <v>25</v>
      </c>
      <c r="F6" s="183" t="s">
        <v>26</v>
      </c>
      <c r="G6" s="184" t="s">
        <v>27</v>
      </c>
      <c r="H6" s="31"/>
    </row>
    <row r="7" spans="1:14" ht="22.5" customHeight="1">
      <c r="A7" s="125" t="s">
        <v>34</v>
      </c>
      <c r="B7" s="100">
        <v>100.44316666666667</v>
      </c>
      <c r="C7" s="100">
        <v>99.557000000000002</v>
      </c>
      <c r="D7" s="101">
        <f>(B7+C7)/2</f>
        <v>100.00008333333334</v>
      </c>
      <c r="E7" s="100">
        <v>98.956000000000003</v>
      </c>
      <c r="F7" s="100">
        <v>99.810999999999993</v>
      </c>
      <c r="G7" s="101">
        <f>(E7+F7)/2</f>
        <v>99.383499999999998</v>
      </c>
      <c r="H7" s="32"/>
      <c r="K7" s="35"/>
      <c r="L7" s="35"/>
      <c r="M7" s="35"/>
      <c r="N7" s="35"/>
    </row>
    <row r="8" spans="1:14" ht="12.75" customHeight="1">
      <c r="A8" s="126" t="s">
        <v>33</v>
      </c>
      <c r="B8" s="102">
        <v>100.06633333333333</v>
      </c>
      <c r="C8" s="102">
        <v>99.926000000000002</v>
      </c>
      <c r="D8" s="103">
        <f t="shared" ref="D8:D36" si="0">(B8+C8)/2</f>
        <v>99.996166666666667</v>
      </c>
      <c r="E8" s="102">
        <v>100.03383333333335</v>
      </c>
      <c r="F8" s="102">
        <v>100.19916666666666</v>
      </c>
      <c r="G8" s="103">
        <f t="shared" ref="G8:G44" si="1">(E8+F8)/2</f>
        <v>100.1165</v>
      </c>
      <c r="H8" s="32"/>
      <c r="K8" s="35"/>
      <c r="L8" s="35"/>
      <c r="M8" s="35"/>
      <c r="N8" s="35"/>
    </row>
    <row r="9" spans="1:14" ht="12.75" customHeight="1">
      <c r="A9" s="328" t="s">
        <v>294</v>
      </c>
      <c r="B9" s="102">
        <v>100.42316666666666</v>
      </c>
      <c r="C9" s="102">
        <v>99.576666666666668</v>
      </c>
      <c r="D9" s="103">
        <f t="shared" si="0"/>
        <v>99.999916666666664</v>
      </c>
      <c r="E9" s="102">
        <v>96.959666666666678</v>
      </c>
      <c r="F9" s="102">
        <v>97.123000000000005</v>
      </c>
      <c r="G9" s="103">
        <f t="shared" si="1"/>
        <v>97.041333333333341</v>
      </c>
      <c r="H9" s="32"/>
      <c r="K9" s="35"/>
      <c r="L9" s="35"/>
      <c r="M9" s="35"/>
      <c r="N9" s="35"/>
    </row>
    <row r="10" spans="1:14" ht="12.75" customHeight="1">
      <c r="A10" s="328" t="s">
        <v>301</v>
      </c>
      <c r="B10" s="368" t="s">
        <v>280</v>
      </c>
      <c r="C10" s="368" t="s">
        <v>280</v>
      </c>
      <c r="D10" s="368" t="s">
        <v>280</v>
      </c>
      <c r="E10" s="102">
        <v>98.708833333333345</v>
      </c>
      <c r="F10" s="102">
        <v>98.80383333333333</v>
      </c>
      <c r="G10" s="103">
        <f t="shared" si="1"/>
        <v>98.756333333333345</v>
      </c>
      <c r="H10" s="32"/>
      <c r="K10" s="35"/>
      <c r="L10" s="35"/>
      <c r="M10" s="35"/>
      <c r="N10" s="35"/>
    </row>
    <row r="11" spans="1:14" ht="12.75" customHeight="1">
      <c r="A11" s="126" t="s">
        <v>149</v>
      </c>
      <c r="B11" s="102">
        <v>104.06966666666666</v>
      </c>
      <c r="C11" s="102">
        <v>103.70733333333334</v>
      </c>
      <c r="D11" s="103">
        <f t="shared" si="0"/>
        <v>103.88849999999999</v>
      </c>
      <c r="E11" s="102">
        <v>100.29200000000002</v>
      </c>
      <c r="F11" s="102">
        <v>100.63766666666668</v>
      </c>
      <c r="G11" s="103">
        <f t="shared" si="1"/>
        <v>100.46483333333335</v>
      </c>
      <c r="H11" s="32"/>
      <c r="K11" s="35"/>
      <c r="L11" s="35"/>
      <c r="M11" s="35"/>
      <c r="N11" s="35"/>
    </row>
    <row r="12" spans="1:14" ht="12.75" customHeight="1">
      <c r="A12" s="126" t="s">
        <v>49</v>
      </c>
      <c r="B12" s="102">
        <v>99.382000000000005</v>
      </c>
      <c r="C12" s="102">
        <v>100.61816666666668</v>
      </c>
      <c r="D12" s="103">
        <f t="shared" si="0"/>
        <v>100.00008333333335</v>
      </c>
      <c r="E12" s="102">
        <v>100.88366666666667</v>
      </c>
      <c r="F12" s="102">
        <v>103.15450000000003</v>
      </c>
      <c r="G12" s="103">
        <f t="shared" si="1"/>
        <v>102.01908333333336</v>
      </c>
      <c r="H12" s="32"/>
      <c r="K12" s="35"/>
      <c r="L12" s="35"/>
      <c r="M12" s="35"/>
      <c r="N12" s="35"/>
    </row>
    <row r="13" spans="1:14" ht="12.75" customHeight="1">
      <c r="A13" s="328" t="s">
        <v>295</v>
      </c>
      <c r="B13" s="102">
        <v>98.24666666666667</v>
      </c>
      <c r="C13" s="102">
        <v>101.75349999999999</v>
      </c>
      <c r="D13" s="103">
        <f t="shared" si="0"/>
        <v>100.00008333333332</v>
      </c>
      <c r="E13" s="102">
        <v>98.049166666666665</v>
      </c>
      <c r="F13" s="102">
        <v>105.69416666666666</v>
      </c>
      <c r="G13" s="103">
        <f t="shared" si="1"/>
        <v>101.87166666666667</v>
      </c>
      <c r="H13" s="32"/>
      <c r="K13" s="35"/>
      <c r="L13" s="35"/>
      <c r="M13" s="35"/>
      <c r="N13" s="35"/>
    </row>
    <row r="14" spans="1:14" ht="12.75" customHeight="1">
      <c r="A14" s="328" t="s">
        <v>296</v>
      </c>
      <c r="B14" s="102">
        <v>100.03666666666668</v>
      </c>
      <c r="C14" s="102">
        <v>99.963000000000008</v>
      </c>
      <c r="D14" s="103">
        <f t="shared" si="0"/>
        <v>99.999833333333342</v>
      </c>
      <c r="E14" s="102">
        <v>100.83499999999999</v>
      </c>
      <c r="F14" s="102">
        <v>102.00433333333335</v>
      </c>
      <c r="G14" s="103">
        <f t="shared" si="1"/>
        <v>101.41966666666667</v>
      </c>
      <c r="H14" s="32"/>
      <c r="K14" s="35"/>
      <c r="L14" s="35"/>
      <c r="M14" s="35"/>
      <c r="N14" s="35"/>
    </row>
    <row r="15" spans="1:14" ht="12.75" customHeight="1">
      <c r="A15" s="328" t="s">
        <v>297</v>
      </c>
      <c r="B15" s="102">
        <v>100.11583333333333</v>
      </c>
      <c r="C15" s="102">
        <v>99.819000000000003</v>
      </c>
      <c r="D15" s="103">
        <f t="shared" si="0"/>
        <v>99.967416666666665</v>
      </c>
      <c r="E15" s="102">
        <v>99.163666666666657</v>
      </c>
      <c r="F15" s="102">
        <v>99.308499999999995</v>
      </c>
      <c r="G15" s="103">
        <f t="shared" si="1"/>
        <v>99.236083333333326</v>
      </c>
      <c r="H15" s="32"/>
      <c r="K15" s="35"/>
      <c r="L15" s="35"/>
      <c r="M15" s="35"/>
      <c r="N15" s="35"/>
    </row>
    <row r="16" spans="1:14" ht="12.75" customHeight="1">
      <c r="A16" s="328" t="s">
        <v>302</v>
      </c>
      <c r="B16" s="102" t="s">
        <v>280</v>
      </c>
      <c r="C16" s="102" t="s">
        <v>280</v>
      </c>
      <c r="D16" s="103" t="s">
        <v>280</v>
      </c>
      <c r="E16" s="102">
        <v>96.909499999999994</v>
      </c>
      <c r="F16" s="102">
        <v>99.560833333333335</v>
      </c>
      <c r="G16" s="103">
        <f t="shared" si="1"/>
        <v>98.235166666666657</v>
      </c>
      <c r="H16" s="32"/>
      <c r="K16" s="35"/>
      <c r="L16" s="35"/>
      <c r="M16" s="35"/>
      <c r="N16" s="35"/>
    </row>
    <row r="17" spans="1:14" ht="12.75" customHeight="1">
      <c r="A17" s="328" t="s">
        <v>298</v>
      </c>
      <c r="B17" s="102">
        <v>100.0985</v>
      </c>
      <c r="C17" s="102">
        <v>99.900999999999996</v>
      </c>
      <c r="D17" s="103">
        <f t="shared" si="0"/>
        <v>99.999750000000006</v>
      </c>
      <c r="E17" s="102">
        <v>102.24333333333334</v>
      </c>
      <c r="F17" s="102">
        <v>103.89300000000001</v>
      </c>
      <c r="G17" s="103">
        <f t="shared" si="1"/>
        <v>103.06816666666668</v>
      </c>
      <c r="H17" s="30"/>
      <c r="K17" s="35"/>
      <c r="L17" s="35"/>
      <c r="M17" s="35"/>
      <c r="N17" s="35"/>
    </row>
    <row r="18" spans="1:14" ht="12.75" customHeight="1">
      <c r="A18" s="126" t="s">
        <v>153</v>
      </c>
      <c r="B18" s="102">
        <v>99.436166666666665</v>
      </c>
      <c r="C18" s="102">
        <v>100.56366666666668</v>
      </c>
      <c r="D18" s="103">
        <f t="shared" si="0"/>
        <v>99.999916666666678</v>
      </c>
      <c r="E18" s="102">
        <v>100.80649999999999</v>
      </c>
      <c r="F18" s="102">
        <v>101.51316666666666</v>
      </c>
      <c r="G18" s="103">
        <f t="shared" si="1"/>
        <v>101.15983333333332</v>
      </c>
      <c r="H18" s="30"/>
      <c r="K18" s="35"/>
      <c r="L18" s="35"/>
      <c r="M18" s="35"/>
      <c r="N18" s="35"/>
    </row>
    <row r="19" spans="1:14" ht="12.75" customHeight="1">
      <c r="A19" s="328" t="s">
        <v>303</v>
      </c>
      <c r="B19" s="102" t="s">
        <v>280</v>
      </c>
      <c r="C19" s="102" t="s">
        <v>280</v>
      </c>
      <c r="D19" s="103" t="s">
        <v>280</v>
      </c>
      <c r="E19" s="102">
        <v>102.69516666666665</v>
      </c>
      <c r="F19" s="102">
        <v>107.6635</v>
      </c>
      <c r="G19" s="103">
        <f t="shared" si="1"/>
        <v>105.17933333333332</v>
      </c>
      <c r="H19" s="32"/>
      <c r="K19" s="35"/>
      <c r="L19" s="35"/>
      <c r="M19" s="35"/>
      <c r="N19" s="35"/>
    </row>
    <row r="20" spans="1:14" ht="12.75" customHeight="1">
      <c r="A20" s="328" t="s">
        <v>304</v>
      </c>
      <c r="B20" s="102" t="s">
        <v>280</v>
      </c>
      <c r="C20" s="102" t="s">
        <v>280</v>
      </c>
      <c r="D20" s="103" t="s">
        <v>280</v>
      </c>
      <c r="E20" s="102">
        <v>99.815666666666644</v>
      </c>
      <c r="F20" s="102">
        <v>100.90483333333334</v>
      </c>
      <c r="G20" s="103">
        <f t="shared" si="1"/>
        <v>100.36024999999999</v>
      </c>
      <c r="H20" s="32"/>
      <c r="K20" s="35"/>
      <c r="L20" s="35"/>
      <c r="M20" s="35"/>
      <c r="N20" s="35"/>
    </row>
    <row r="21" spans="1:14" ht="12.75" customHeight="1">
      <c r="A21" s="328" t="s">
        <v>305</v>
      </c>
      <c r="B21" s="102" t="s">
        <v>280</v>
      </c>
      <c r="C21" s="102" t="s">
        <v>280</v>
      </c>
      <c r="D21" s="103" t="s">
        <v>280</v>
      </c>
      <c r="E21" s="102">
        <v>100.65249999999999</v>
      </c>
      <c r="F21" s="102">
        <v>100.55333333333333</v>
      </c>
      <c r="G21" s="103">
        <f t="shared" si="1"/>
        <v>100.60291666666666</v>
      </c>
      <c r="H21" s="32"/>
      <c r="K21" s="35"/>
      <c r="L21" s="35"/>
      <c r="M21" s="35"/>
      <c r="N21" s="35"/>
    </row>
    <row r="22" spans="1:14" ht="12.75" customHeight="1">
      <c r="A22" s="328" t="s">
        <v>306</v>
      </c>
      <c r="B22" s="102" t="s">
        <v>280</v>
      </c>
      <c r="C22" s="102" t="s">
        <v>280</v>
      </c>
      <c r="D22" s="103" t="s">
        <v>280</v>
      </c>
      <c r="E22" s="102">
        <v>98.216833333333341</v>
      </c>
      <c r="F22" s="102">
        <v>98.696333333333328</v>
      </c>
      <c r="G22" s="103">
        <f t="shared" si="1"/>
        <v>98.456583333333327</v>
      </c>
      <c r="H22" s="32"/>
      <c r="K22" s="35"/>
      <c r="L22" s="35"/>
      <c r="M22" s="35"/>
      <c r="N22" s="35"/>
    </row>
    <row r="23" spans="1:14" ht="12.75" customHeight="1">
      <c r="A23" s="126" t="s">
        <v>32</v>
      </c>
      <c r="B23" s="102">
        <v>99.78416666666665</v>
      </c>
      <c r="C23" s="102">
        <v>99.78416666666665</v>
      </c>
      <c r="D23" s="103">
        <f t="shared" si="0"/>
        <v>99.78416666666665</v>
      </c>
      <c r="E23" s="102">
        <v>99.897666666666666</v>
      </c>
      <c r="F23" s="102">
        <v>101.5485</v>
      </c>
      <c r="G23" s="103">
        <f t="shared" si="1"/>
        <v>100.72308333333334</v>
      </c>
      <c r="H23" s="32"/>
      <c r="K23" s="35"/>
      <c r="L23" s="35"/>
      <c r="M23" s="35"/>
      <c r="N23" s="35"/>
    </row>
    <row r="24" spans="1:14" ht="12.75" customHeight="1">
      <c r="A24" s="328" t="s">
        <v>307</v>
      </c>
      <c r="B24" s="102" t="s">
        <v>280</v>
      </c>
      <c r="C24" s="102" t="s">
        <v>280</v>
      </c>
      <c r="D24" s="103" t="s">
        <v>280</v>
      </c>
      <c r="E24" s="102">
        <v>100.68049999999999</v>
      </c>
      <c r="F24" s="102">
        <v>100.68049999999999</v>
      </c>
      <c r="G24" s="103">
        <f t="shared" si="1"/>
        <v>100.68049999999999</v>
      </c>
      <c r="H24" s="32"/>
      <c r="K24" s="35"/>
      <c r="L24" s="35"/>
      <c r="M24" s="35"/>
      <c r="N24" s="35"/>
    </row>
    <row r="25" spans="1:14" ht="12.75" customHeight="1">
      <c r="A25" s="126" t="s">
        <v>154</v>
      </c>
      <c r="B25" s="102">
        <v>101.08550000000001</v>
      </c>
      <c r="C25" s="102">
        <v>98.914333333333332</v>
      </c>
      <c r="D25" s="103">
        <f t="shared" si="0"/>
        <v>99.999916666666678</v>
      </c>
      <c r="E25" s="102">
        <v>102.34766666666667</v>
      </c>
      <c r="F25" s="102">
        <v>109.05916666666667</v>
      </c>
      <c r="G25" s="103">
        <f t="shared" si="1"/>
        <v>105.70341666666667</v>
      </c>
      <c r="H25" s="32"/>
      <c r="K25" s="35"/>
      <c r="L25" s="35"/>
      <c r="M25" s="35"/>
      <c r="N25" s="35"/>
    </row>
    <row r="26" spans="1:14" ht="12.75" customHeight="1">
      <c r="A26" s="328" t="s">
        <v>299</v>
      </c>
      <c r="B26" s="102">
        <v>96.959833333333336</v>
      </c>
      <c r="C26" s="102">
        <v>103.04033333333335</v>
      </c>
      <c r="D26" s="103">
        <f t="shared" si="0"/>
        <v>100.00008333333335</v>
      </c>
      <c r="E26" s="102">
        <v>100.52316666666665</v>
      </c>
      <c r="F26" s="102">
        <v>101.23116666666668</v>
      </c>
      <c r="G26" s="103">
        <f t="shared" si="1"/>
        <v>100.87716666666667</v>
      </c>
      <c r="H26" s="32"/>
      <c r="K26" s="35"/>
      <c r="L26" s="35"/>
      <c r="M26" s="35"/>
      <c r="N26" s="35"/>
    </row>
    <row r="27" spans="1:14" ht="12.75" customHeight="1">
      <c r="A27" s="328" t="s">
        <v>308</v>
      </c>
      <c r="B27" s="102" t="s">
        <v>280</v>
      </c>
      <c r="C27" s="102" t="s">
        <v>280</v>
      </c>
      <c r="D27" s="103" t="s">
        <v>280</v>
      </c>
      <c r="E27" s="102">
        <v>100.86333333333334</v>
      </c>
      <c r="F27" s="102">
        <v>100.961</v>
      </c>
      <c r="G27" s="103">
        <f t="shared" si="1"/>
        <v>100.91216666666668</v>
      </c>
      <c r="H27" s="32"/>
      <c r="K27" s="35"/>
      <c r="L27" s="35"/>
      <c r="M27" s="35"/>
      <c r="N27" s="35"/>
    </row>
    <row r="28" spans="1:14" ht="12.75" customHeight="1">
      <c r="A28" s="126" t="s">
        <v>51</v>
      </c>
      <c r="B28" s="102">
        <v>100.75533333333333</v>
      </c>
      <c r="C28" s="102">
        <v>99.244833333333347</v>
      </c>
      <c r="D28" s="103">
        <f t="shared" si="0"/>
        <v>100.00008333333334</v>
      </c>
      <c r="E28" s="102">
        <v>110.44016666666668</v>
      </c>
      <c r="F28" s="102">
        <v>104.34916666666668</v>
      </c>
      <c r="G28" s="103">
        <f t="shared" si="1"/>
        <v>107.39466666666668</v>
      </c>
      <c r="H28" s="30"/>
      <c r="K28" s="35"/>
      <c r="L28" s="35"/>
      <c r="M28" s="35"/>
      <c r="N28" s="35"/>
    </row>
    <row r="29" spans="1:14" ht="12.75" customHeight="1">
      <c r="A29" s="126" t="s">
        <v>155</v>
      </c>
      <c r="B29" s="102">
        <v>99.453999999999994</v>
      </c>
      <c r="C29" s="102">
        <v>100.54583333333333</v>
      </c>
      <c r="D29" s="103">
        <f t="shared" si="0"/>
        <v>99.999916666666664</v>
      </c>
      <c r="E29" s="102">
        <v>101.6915</v>
      </c>
      <c r="F29" s="102">
        <v>103.02533333333334</v>
      </c>
      <c r="G29" s="103">
        <f t="shared" si="1"/>
        <v>102.35841666666667</v>
      </c>
      <c r="H29" s="30"/>
      <c r="K29" s="35"/>
      <c r="L29" s="35"/>
      <c r="M29" s="35"/>
      <c r="N29" s="35"/>
    </row>
    <row r="30" spans="1:14" ht="12.75" customHeight="1">
      <c r="A30" s="328" t="s">
        <v>309</v>
      </c>
      <c r="B30" s="102" t="s">
        <v>280</v>
      </c>
      <c r="C30" s="102" t="s">
        <v>280</v>
      </c>
      <c r="D30" s="103" t="s">
        <v>280</v>
      </c>
      <c r="E30" s="102">
        <v>97.85733333333333</v>
      </c>
      <c r="F30" s="102">
        <v>98.138166666666677</v>
      </c>
      <c r="G30" s="103">
        <f t="shared" si="1"/>
        <v>97.997749999999996</v>
      </c>
      <c r="H30" s="30"/>
      <c r="K30" s="35"/>
      <c r="L30" s="35"/>
      <c r="M30" s="35"/>
      <c r="N30" s="35"/>
    </row>
    <row r="31" spans="1:14" ht="12.75" customHeight="1">
      <c r="A31" s="126" t="s">
        <v>52</v>
      </c>
      <c r="B31" s="102">
        <v>98.060166666666689</v>
      </c>
      <c r="C31" s="102">
        <v>101.94016666666666</v>
      </c>
      <c r="D31" s="103">
        <f t="shared" si="0"/>
        <v>100.00016666666667</v>
      </c>
      <c r="E31" s="102">
        <v>103.46883333333334</v>
      </c>
      <c r="F31" s="102">
        <v>91.307000000000016</v>
      </c>
      <c r="G31" s="103">
        <f t="shared" si="1"/>
        <v>97.387916666666683</v>
      </c>
      <c r="H31" s="32"/>
      <c r="K31" s="35"/>
      <c r="L31" s="35"/>
      <c r="M31" s="35"/>
      <c r="N31" s="35"/>
    </row>
    <row r="32" spans="1:14" ht="12.75" customHeight="1">
      <c r="A32" s="126" t="s">
        <v>35</v>
      </c>
      <c r="B32" s="102">
        <v>101.52849999999999</v>
      </c>
      <c r="C32" s="102">
        <v>98.471499999999992</v>
      </c>
      <c r="D32" s="103">
        <f t="shared" si="0"/>
        <v>100</v>
      </c>
      <c r="E32" s="102">
        <v>99.484499999999983</v>
      </c>
      <c r="F32" s="102">
        <v>98.708000000000013</v>
      </c>
      <c r="G32" s="103">
        <f t="shared" si="1"/>
        <v>99.096249999999998</v>
      </c>
      <c r="H32" s="32"/>
      <c r="K32" s="35"/>
      <c r="L32" s="35"/>
      <c r="M32" s="35"/>
      <c r="N32" s="35"/>
    </row>
    <row r="33" spans="1:36" ht="12.75" customHeight="1">
      <c r="A33" s="328" t="s">
        <v>310</v>
      </c>
      <c r="B33" s="102" t="s">
        <v>280</v>
      </c>
      <c r="C33" s="102" t="s">
        <v>280</v>
      </c>
      <c r="D33" s="103" t="s">
        <v>280</v>
      </c>
      <c r="E33" s="102">
        <v>100.90433333333334</v>
      </c>
      <c r="F33" s="102">
        <v>102.87166666666667</v>
      </c>
      <c r="G33" s="103">
        <f t="shared" si="1"/>
        <v>101.88800000000001</v>
      </c>
      <c r="H33" s="32"/>
      <c r="K33" s="35"/>
      <c r="L33" s="35"/>
      <c r="M33" s="35"/>
      <c r="N33" s="35"/>
    </row>
    <row r="34" spans="1:36" ht="12.75" customHeight="1">
      <c r="A34" s="328" t="s">
        <v>311</v>
      </c>
      <c r="B34" s="102" t="s">
        <v>280</v>
      </c>
      <c r="C34" s="102" t="s">
        <v>280</v>
      </c>
      <c r="D34" s="103" t="s">
        <v>280</v>
      </c>
      <c r="E34" s="102">
        <v>100.33800000000001</v>
      </c>
      <c r="F34" s="102">
        <v>102.14216666666668</v>
      </c>
      <c r="G34" s="103">
        <f t="shared" si="1"/>
        <v>101.24008333333335</v>
      </c>
      <c r="H34" s="32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</row>
    <row r="35" spans="1:36" ht="12.75" customHeight="1">
      <c r="A35" s="126" t="s">
        <v>156</v>
      </c>
      <c r="B35" s="102">
        <v>100.02266666666667</v>
      </c>
      <c r="C35" s="102">
        <v>99.977333333333334</v>
      </c>
      <c r="D35" s="103">
        <f t="shared" si="0"/>
        <v>100</v>
      </c>
      <c r="E35" s="102">
        <v>101.003</v>
      </c>
      <c r="F35" s="102">
        <v>101.60383333333334</v>
      </c>
      <c r="G35" s="103">
        <f t="shared" si="1"/>
        <v>101.30341666666666</v>
      </c>
      <c r="H35" s="32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</row>
    <row r="36" spans="1:36" ht="12.75" customHeight="1">
      <c r="A36" s="126" t="s">
        <v>157</v>
      </c>
      <c r="B36" s="102">
        <v>99.671499999999995</v>
      </c>
      <c r="C36" s="102">
        <v>100.32833333333333</v>
      </c>
      <c r="D36" s="103">
        <f t="shared" si="0"/>
        <v>99.999916666666664</v>
      </c>
      <c r="E36" s="102">
        <v>100.75216666666665</v>
      </c>
      <c r="F36" s="102">
        <v>102.12416666666667</v>
      </c>
      <c r="G36" s="103">
        <f t="shared" si="1"/>
        <v>101.43816666666666</v>
      </c>
      <c r="H36" s="32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</row>
    <row r="37" spans="1:36" ht="12.75" customHeight="1">
      <c r="A37" s="328" t="s">
        <v>312</v>
      </c>
      <c r="B37" s="102" t="s">
        <v>280</v>
      </c>
      <c r="C37" s="102" t="s">
        <v>280</v>
      </c>
      <c r="D37" s="103" t="s">
        <v>280</v>
      </c>
      <c r="E37" s="102">
        <v>99.579666666666682</v>
      </c>
      <c r="F37" s="102">
        <v>98.983666666666679</v>
      </c>
      <c r="G37" s="103">
        <f t="shared" si="1"/>
        <v>99.28166666666668</v>
      </c>
      <c r="H37" s="32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</row>
    <row r="38" spans="1:36" ht="12.75" customHeight="1">
      <c r="A38" s="126"/>
      <c r="B38" s="102"/>
      <c r="C38" s="102"/>
      <c r="D38" s="103"/>
      <c r="E38" s="102"/>
      <c r="F38" s="102"/>
      <c r="G38" s="103"/>
      <c r="H38" s="32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</row>
    <row r="39" spans="1:36" ht="12.75" customHeight="1">
      <c r="A39" s="127" t="s">
        <v>69</v>
      </c>
      <c r="B39" s="122">
        <v>100.0295</v>
      </c>
      <c r="C39" s="122">
        <v>99.970666666666673</v>
      </c>
      <c r="D39" s="109">
        <f t="shared" ref="D39:D42" si="2">(B39+C39)/2</f>
        <v>100.00008333333334</v>
      </c>
      <c r="E39" s="122">
        <v>100.33416666666669</v>
      </c>
      <c r="F39" s="122">
        <v>101.02483333333332</v>
      </c>
      <c r="G39" s="109">
        <f t="shared" si="1"/>
        <v>100.6795</v>
      </c>
      <c r="H39" s="32"/>
      <c r="K39" s="35"/>
      <c r="L39" s="35"/>
      <c r="M39" s="35"/>
      <c r="N39" s="35"/>
    </row>
    <row r="40" spans="1:36" ht="12.75" customHeight="1">
      <c r="A40" s="127" t="s">
        <v>70</v>
      </c>
      <c r="B40" s="122">
        <v>102.51150000000001</v>
      </c>
      <c r="C40" s="122">
        <v>100.22950000000002</v>
      </c>
      <c r="D40" s="109">
        <f t="shared" si="2"/>
        <v>101.37050000000002</v>
      </c>
      <c r="E40" s="122">
        <v>99.770499999999984</v>
      </c>
      <c r="F40" s="122">
        <v>100.22950000000002</v>
      </c>
      <c r="G40" s="109">
        <f t="shared" si="1"/>
        <v>100</v>
      </c>
      <c r="H40" s="32"/>
      <c r="K40" s="35"/>
      <c r="L40" s="35"/>
      <c r="M40" s="35"/>
      <c r="N40" s="35"/>
    </row>
    <row r="41" spans="1:36" ht="12.75" customHeight="1">
      <c r="A41" s="127" t="s">
        <v>68</v>
      </c>
      <c r="B41" s="108">
        <v>100.02816666666666</v>
      </c>
      <c r="C41" s="108">
        <v>99.971499999999992</v>
      </c>
      <c r="D41" s="109">
        <f t="shared" si="2"/>
        <v>99.999833333333328</v>
      </c>
      <c r="E41" s="108">
        <v>100.0365</v>
      </c>
      <c r="F41" s="108">
        <v>100.74666666666668</v>
      </c>
      <c r="G41" s="109">
        <f t="shared" si="1"/>
        <v>100.39158333333334</v>
      </c>
      <c r="H41" s="32"/>
      <c r="K41" s="35"/>
      <c r="L41" s="35"/>
      <c r="M41" s="35"/>
      <c r="N41" s="35"/>
    </row>
    <row r="42" spans="1:36" ht="12.75" customHeight="1">
      <c r="A42" s="127" t="s">
        <v>43</v>
      </c>
      <c r="B42" s="108">
        <v>99.212000000000003</v>
      </c>
      <c r="C42" s="108">
        <v>100.788</v>
      </c>
      <c r="D42" s="109">
        <f t="shared" si="2"/>
        <v>100</v>
      </c>
      <c r="E42" s="108">
        <v>102.51150000000001</v>
      </c>
      <c r="F42" s="108">
        <v>102.71000000000002</v>
      </c>
      <c r="G42" s="109">
        <f t="shared" si="1"/>
        <v>102.61075000000002</v>
      </c>
      <c r="H42" s="32"/>
      <c r="K42" s="35"/>
      <c r="L42" s="35"/>
      <c r="M42" s="35"/>
      <c r="N42" s="35"/>
    </row>
    <row r="43" spans="1:36" ht="12.75" customHeight="1">
      <c r="A43" s="127"/>
      <c r="B43" s="108"/>
      <c r="C43" s="108"/>
      <c r="D43" s="109"/>
      <c r="E43" s="108"/>
      <c r="F43" s="108"/>
      <c r="G43" s="109"/>
      <c r="H43" s="32"/>
      <c r="K43" s="35"/>
      <c r="L43" s="35"/>
      <c r="M43" s="35"/>
      <c r="N43" s="35"/>
    </row>
    <row r="44" spans="1:36" ht="12.75" customHeight="1" thickBot="1">
      <c r="A44" s="112" t="s">
        <v>93</v>
      </c>
      <c r="B44" s="113">
        <v>99.290666666666667</v>
      </c>
      <c r="C44" s="113">
        <v>100.70933333333333</v>
      </c>
      <c r="D44" s="114">
        <f t="shared" ref="D44" si="3">(B44+C44)/2</f>
        <v>100</v>
      </c>
      <c r="E44" s="113">
        <v>101.64166666666667</v>
      </c>
      <c r="F44" s="113">
        <v>102.27050000000001</v>
      </c>
      <c r="G44" s="114">
        <f t="shared" si="1"/>
        <v>101.95608333333334</v>
      </c>
      <c r="H44" s="32"/>
      <c r="K44" s="35"/>
      <c r="L44" s="35"/>
      <c r="M44" s="35"/>
      <c r="N44" s="35"/>
    </row>
    <row r="45" spans="1:36">
      <c r="A45" s="128" t="s">
        <v>28</v>
      </c>
      <c r="B45" s="128"/>
      <c r="C45" s="128"/>
      <c r="D45" s="128"/>
      <c r="E45" s="128"/>
      <c r="F45" s="128"/>
      <c r="G45" s="128"/>
    </row>
    <row r="46" spans="1:36">
      <c r="A46" s="289" t="s">
        <v>300</v>
      </c>
    </row>
  </sheetData>
  <mergeCells count="5">
    <mergeCell ref="A1:G1"/>
    <mergeCell ref="A5:A6"/>
    <mergeCell ref="B5:D5"/>
    <mergeCell ref="E5:G5"/>
    <mergeCell ref="A3:G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O9"/>
  <sheetViews>
    <sheetView showGridLines="0" view="pageBreakPreview" zoomScale="75" zoomScaleNormal="75" zoomScaleSheetLayoutView="75" workbookViewId="0">
      <selection activeCell="D21" sqref="D21"/>
    </sheetView>
  </sheetViews>
  <sheetFormatPr baseColWidth="10" defaultColWidth="19.140625" defaultRowHeight="12.75"/>
  <cols>
    <col min="1" max="1" width="45.7109375" style="9" customWidth="1"/>
    <col min="2" max="6" width="14.7109375" style="28" customWidth="1"/>
    <col min="7" max="7" width="14.28515625" style="28" customWidth="1"/>
    <col min="8" max="8" width="10.7109375" style="9" hidden="1" customWidth="1"/>
    <col min="9" max="9" width="0.28515625" style="9" hidden="1" customWidth="1"/>
    <col min="10" max="10" width="10.7109375" style="9" hidden="1" customWidth="1"/>
    <col min="11" max="14" width="10.7109375" style="9" customWidth="1"/>
    <col min="15" max="16384" width="19.140625" style="9"/>
  </cols>
  <sheetData>
    <row r="1" spans="1:15" s="21" customFormat="1" ht="18">
      <c r="A1" s="475" t="s">
        <v>88</v>
      </c>
      <c r="B1" s="475"/>
      <c r="C1" s="475"/>
      <c r="D1" s="475"/>
      <c r="E1" s="475"/>
      <c r="F1" s="475"/>
      <c r="G1" s="475"/>
    </row>
    <row r="2" spans="1:15" ht="12.75" customHeight="1">
      <c r="A2" s="20"/>
      <c r="B2" s="29"/>
      <c r="C2" s="29"/>
      <c r="D2" s="29"/>
      <c r="E2" s="29"/>
      <c r="F2" s="29"/>
      <c r="G2" s="29"/>
    </row>
    <row r="3" spans="1:15" ht="15" customHeight="1">
      <c r="A3" s="487" t="s">
        <v>370</v>
      </c>
      <c r="B3" s="487"/>
      <c r="C3" s="487"/>
      <c r="D3" s="487"/>
      <c r="E3" s="487"/>
      <c r="F3" s="487"/>
      <c r="G3" s="487"/>
      <c r="H3" s="47"/>
      <c r="I3" s="47"/>
      <c r="J3" s="14"/>
    </row>
    <row r="4" spans="1:15" ht="12.75" customHeight="1" thickBot="1">
      <c r="A4" s="63"/>
      <c r="B4" s="63"/>
      <c r="C4" s="63"/>
      <c r="D4" s="63"/>
      <c r="E4" s="63"/>
      <c r="F4" s="63"/>
      <c r="G4" s="84"/>
      <c r="H4" s="14"/>
      <c r="I4" s="14"/>
      <c r="J4" s="14"/>
    </row>
    <row r="5" spans="1:15" s="15" customFormat="1" ht="32.25" customHeight="1">
      <c r="A5" s="550" t="s">
        <v>59</v>
      </c>
      <c r="B5" s="552">
        <v>2016</v>
      </c>
      <c r="C5" s="553"/>
      <c r="D5" s="554"/>
      <c r="E5" s="552">
        <v>2017</v>
      </c>
      <c r="F5" s="553"/>
      <c r="G5" s="554"/>
      <c r="H5" s="31"/>
    </row>
    <row r="6" spans="1:15" s="15" customFormat="1" ht="39" customHeight="1" thickBot="1">
      <c r="A6" s="551"/>
      <c r="B6" s="183" t="s">
        <v>25</v>
      </c>
      <c r="C6" s="183" t="s">
        <v>26</v>
      </c>
      <c r="D6" s="184" t="s">
        <v>27</v>
      </c>
      <c r="E6" s="183" t="s">
        <v>25</v>
      </c>
      <c r="F6" s="183" t="s">
        <v>26</v>
      </c>
      <c r="G6" s="184" t="s">
        <v>27</v>
      </c>
      <c r="H6" s="31"/>
    </row>
    <row r="7" spans="1:15" ht="25.5" customHeight="1">
      <c r="A7" s="388" t="s">
        <v>292</v>
      </c>
      <c r="B7" s="100">
        <v>99.998166666666677</v>
      </c>
      <c r="C7" s="100">
        <v>100.002</v>
      </c>
      <c r="D7" s="101">
        <f>SUM(B7:C7)/2</f>
        <v>100.00008333333334</v>
      </c>
      <c r="E7" s="100">
        <v>99.947333333333333</v>
      </c>
      <c r="F7" s="100">
        <v>100.017</v>
      </c>
      <c r="G7" s="101">
        <f>SUM(E7:F7)/2</f>
        <v>99.982166666666672</v>
      </c>
      <c r="H7" s="32"/>
      <c r="K7" s="35"/>
      <c r="L7" s="35"/>
      <c r="M7" s="35"/>
      <c r="N7" s="35"/>
      <c r="O7" s="35"/>
    </row>
    <row r="8" spans="1:15" ht="21.75" customHeight="1" thickBot="1">
      <c r="A8" s="129" t="s">
        <v>75</v>
      </c>
      <c r="B8" s="120">
        <v>99.963999999999999</v>
      </c>
      <c r="C8" s="120">
        <v>100.036</v>
      </c>
      <c r="D8" s="121">
        <f>SUM(B8:C8)/2</f>
        <v>100</v>
      </c>
      <c r="E8" s="120">
        <v>100.5125</v>
      </c>
      <c r="F8" s="120">
        <v>100.56100000000002</v>
      </c>
      <c r="G8" s="121">
        <f>SUM(E8:F8)/2</f>
        <v>100.53675000000001</v>
      </c>
      <c r="H8" s="32"/>
      <c r="K8" s="35"/>
      <c r="L8" s="35"/>
      <c r="M8" s="35"/>
      <c r="N8" s="35"/>
      <c r="O8" s="35"/>
    </row>
    <row r="9" spans="1:15">
      <c r="A9" s="128" t="s">
        <v>28</v>
      </c>
      <c r="B9" s="128"/>
      <c r="C9" s="128"/>
      <c r="D9" s="128"/>
      <c r="E9" s="128"/>
      <c r="F9" s="128"/>
      <c r="G9" s="128"/>
    </row>
  </sheetData>
  <mergeCells count="5">
    <mergeCell ref="A1:G1"/>
    <mergeCell ref="A3:G3"/>
    <mergeCell ref="A5:A6"/>
    <mergeCell ref="B5:D5"/>
    <mergeCell ref="E5:G5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>
    <oddFooter>&amp;C&amp;A</oddFooter>
  </headerFooter>
  <ignoredErrors>
    <ignoredError sqref="G7:G8" formulaRange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J47"/>
  <sheetViews>
    <sheetView showGridLines="0" view="pageBreakPreview" zoomScale="75" zoomScaleNormal="75" zoomScaleSheetLayoutView="75" workbookViewId="0">
      <selection activeCell="D21" sqref="D21"/>
    </sheetView>
  </sheetViews>
  <sheetFormatPr baseColWidth="10" defaultRowHeight="12.75"/>
  <cols>
    <col min="1" max="1" width="46.7109375" style="9" customWidth="1"/>
    <col min="2" max="4" width="22.7109375" style="9" customWidth="1"/>
    <col min="5" max="7" width="14.7109375" style="9" customWidth="1"/>
    <col min="8" max="16384" width="11.42578125" style="9"/>
  </cols>
  <sheetData>
    <row r="1" spans="1:10" s="21" customFormat="1" ht="18">
      <c r="A1" s="475" t="s">
        <v>88</v>
      </c>
      <c r="B1" s="475"/>
      <c r="C1" s="475"/>
      <c r="D1" s="475"/>
      <c r="E1" s="26"/>
      <c r="F1" s="26"/>
      <c r="G1" s="26"/>
    </row>
    <row r="2" spans="1:10" ht="12.75" customHeight="1"/>
    <row r="3" spans="1:10" ht="15" customHeight="1">
      <c r="A3" s="487" t="s">
        <v>116</v>
      </c>
      <c r="B3" s="487"/>
      <c r="C3" s="487"/>
      <c r="D3" s="487"/>
      <c r="E3" s="47"/>
      <c r="F3" s="47"/>
      <c r="G3" s="47"/>
      <c r="H3" s="47"/>
      <c r="I3" s="47"/>
      <c r="J3" s="14"/>
    </row>
    <row r="4" spans="1:10" ht="15" customHeight="1">
      <c r="A4" s="487" t="s">
        <v>293</v>
      </c>
      <c r="B4" s="487"/>
      <c r="C4" s="487"/>
      <c r="D4" s="487"/>
      <c r="E4" s="47"/>
      <c r="F4" s="47"/>
      <c r="G4" s="47"/>
      <c r="H4" s="47"/>
      <c r="I4" s="47"/>
      <c r="J4" s="14"/>
    </row>
    <row r="5" spans="1:10" ht="12.75" customHeight="1" thickBot="1">
      <c r="A5" s="63"/>
      <c r="B5" s="63"/>
      <c r="C5" s="63"/>
      <c r="D5" s="63"/>
      <c r="E5" s="22"/>
      <c r="F5" s="22"/>
      <c r="G5" s="41"/>
      <c r="H5" s="14"/>
      <c r="I5" s="14"/>
      <c r="J5" s="14"/>
    </row>
    <row r="6" spans="1:10" ht="34.5" customHeight="1">
      <c r="A6" s="550" t="s">
        <v>59</v>
      </c>
      <c r="B6" s="556" t="s">
        <v>232</v>
      </c>
      <c r="C6" s="553"/>
      <c r="D6" s="554"/>
    </row>
    <row r="7" spans="1:10" ht="34.5" customHeight="1" thickBot="1">
      <c r="A7" s="555"/>
      <c r="B7" s="183" t="s">
        <v>25</v>
      </c>
      <c r="C7" s="183" t="s">
        <v>26</v>
      </c>
      <c r="D7" s="184" t="s">
        <v>27</v>
      </c>
      <c r="E7" s="34"/>
    </row>
    <row r="8" spans="1:10" ht="21.75" customHeight="1">
      <c r="A8" s="125" t="s">
        <v>34</v>
      </c>
      <c r="B8" s="167">
        <v>-1.4806051183173239</v>
      </c>
      <c r="C8" s="35">
        <v>0.25513022690518061</v>
      </c>
      <c r="D8" s="101">
        <f>(B8+C8)/2</f>
        <v>-0.61273744570607169</v>
      </c>
    </row>
    <row r="9" spans="1:10" ht="12.75" customHeight="1">
      <c r="A9" s="126" t="s">
        <v>33</v>
      </c>
      <c r="B9" s="168">
        <v>-3.2478455957532827E-2</v>
      </c>
      <c r="C9" s="35">
        <v>0.27336895969682978</v>
      </c>
      <c r="D9" s="103">
        <f>(B9+C9)/2</f>
        <v>0.12044525186964848</v>
      </c>
    </row>
    <row r="10" spans="1:10" ht="12.75" customHeight="1">
      <c r="A10" s="126" t="s">
        <v>148</v>
      </c>
      <c r="B10" s="168">
        <v>-3.4489053820582392</v>
      </c>
      <c r="C10" s="35">
        <v>-2.4640980149298661</v>
      </c>
      <c r="D10" s="103">
        <f t="shared" ref="D10:D37" si="0">(B10+C10)/2</f>
        <v>-2.9565016984940526</v>
      </c>
    </row>
    <row r="11" spans="1:10" ht="12.75" customHeight="1">
      <c r="A11" s="328" t="s">
        <v>314</v>
      </c>
      <c r="B11" s="368" t="s">
        <v>280</v>
      </c>
      <c r="C11" s="368" t="s">
        <v>280</v>
      </c>
      <c r="D11" s="369" t="s">
        <v>280</v>
      </c>
    </row>
    <row r="12" spans="1:10" ht="12.75" customHeight="1">
      <c r="A12" s="126" t="s">
        <v>149</v>
      </c>
      <c r="B12" s="168">
        <v>-3.6299402003145147</v>
      </c>
      <c r="C12" s="35">
        <v>-2.9599321166616273</v>
      </c>
      <c r="D12" s="103">
        <f t="shared" si="0"/>
        <v>-3.294936158488071</v>
      </c>
    </row>
    <row r="13" spans="1:10" ht="12.75" customHeight="1">
      <c r="A13" s="126" t="s">
        <v>49</v>
      </c>
      <c r="B13" s="168">
        <v>1.511004675561636</v>
      </c>
      <c r="C13" s="35">
        <v>2.5207508915719448</v>
      </c>
      <c r="D13" s="103">
        <f t="shared" si="0"/>
        <v>2.0158777835667903</v>
      </c>
    </row>
    <row r="14" spans="1:10" ht="12.75" customHeight="1">
      <c r="A14" s="126" t="s">
        <v>150</v>
      </c>
      <c r="B14" s="168">
        <v>-0.20102463187894937</v>
      </c>
      <c r="C14" s="35">
        <v>3.8727578576330766</v>
      </c>
      <c r="D14" s="103">
        <f t="shared" si="0"/>
        <v>1.8358666128770635</v>
      </c>
    </row>
    <row r="15" spans="1:10" ht="12.75" customHeight="1">
      <c r="A15" s="126" t="s">
        <v>50</v>
      </c>
      <c r="B15" s="168">
        <v>0.79804071840323654</v>
      </c>
      <c r="C15" s="35">
        <v>2.0420889062286456</v>
      </c>
      <c r="D15" s="103">
        <f t="shared" si="0"/>
        <v>1.4200648123159412</v>
      </c>
    </row>
    <row r="16" spans="1:10" ht="12.75" customHeight="1">
      <c r="A16" s="126" t="s">
        <v>151</v>
      </c>
      <c r="B16" s="168">
        <v>-0.95106501635605811</v>
      </c>
      <c r="C16" s="35">
        <v>-0.51142568048167936</v>
      </c>
      <c r="D16" s="103">
        <f t="shared" si="0"/>
        <v>-0.73124534841886879</v>
      </c>
    </row>
    <row r="17" spans="1:4" ht="12.75" customHeight="1">
      <c r="A17" s="328" t="s">
        <v>315</v>
      </c>
      <c r="B17" s="368" t="s">
        <v>280</v>
      </c>
      <c r="C17" s="368" t="s">
        <v>280</v>
      </c>
      <c r="D17" s="369" t="s">
        <v>280</v>
      </c>
    </row>
    <row r="18" spans="1:4" ht="12.75" customHeight="1">
      <c r="A18" s="126" t="s">
        <v>152</v>
      </c>
      <c r="B18" s="168">
        <v>2.1427227514231864</v>
      </c>
      <c r="C18" s="35">
        <v>3.9959559964364906</v>
      </c>
      <c r="D18" s="103">
        <f t="shared" si="0"/>
        <v>3.0693393739298385</v>
      </c>
    </row>
    <row r="19" spans="1:4" ht="12.75" customHeight="1">
      <c r="A19" s="126" t="s">
        <v>153</v>
      </c>
      <c r="B19" s="168">
        <v>1.3781035404622939</v>
      </c>
      <c r="C19" s="35">
        <v>0.94417798343336667</v>
      </c>
      <c r="D19" s="103">
        <f t="shared" si="0"/>
        <v>1.1611407619478302</v>
      </c>
    </row>
    <row r="20" spans="1:4" ht="12.75" customHeight="1">
      <c r="A20" s="328" t="s">
        <v>316</v>
      </c>
      <c r="B20" s="368" t="s">
        <v>280</v>
      </c>
      <c r="C20" s="368" t="s">
        <v>280</v>
      </c>
      <c r="D20" s="369" t="s">
        <v>280</v>
      </c>
    </row>
    <row r="21" spans="1:4" ht="12.75" customHeight="1">
      <c r="A21" s="328" t="s">
        <v>317</v>
      </c>
      <c r="B21" s="368" t="s">
        <v>280</v>
      </c>
      <c r="C21" s="368" t="s">
        <v>280</v>
      </c>
      <c r="D21" s="369" t="s">
        <v>280</v>
      </c>
    </row>
    <row r="22" spans="1:4" ht="12.75" customHeight="1">
      <c r="A22" s="328" t="s">
        <v>305</v>
      </c>
      <c r="B22" s="368" t="s">
        <v>280</v>
      </c>
      <c r="C22" s="368" t="s">
        <v>280</v>
      </c>
      <c r="D22" s="369" t="s">
        <v>280</v>
      </c>
    </row>
    <row r="23" spans="1:4" ht="12.75" customHeight="1">
      <c r="A23" s="328" t="s">
        <v>306</v>
      </c>
      <c r="B23" s="368" t="s">
        <v>280</v>
      </c>
      <c r="C23" s="368" t="s">
        <v>280</v>
      </c>
      <c r="D23" s="369" t="s">
        <v>280</v>
      </c>
    </row>
    <row r="24" spans="1:4" ht="12.75" customHeight="1">
      <c r="A24" s="126" t="s">
        <v>32</v>
      </c>
      <c r="B24" s="168">
        <v>0.11374550070570597</v>
      </c>
      <c r="C24" s="35">
        <v>1.7681495895307586</v>
      </c>
      <c r="D24" s="103">
        <f t="shared" si="0"/>
        <v>0.94094754511823231</v>
      </c>
    </row>
    <row r="25" spans="1:4" ht="12.75" customHeight="1">
      <c r="A25" s="328" t="s">
        <v>307</v>
      </c>
      <c r="B25" s="368" t="s">
        <v>280</v>
      </c>
      <c r="C25" s="368" t="s">
        <v>280</v>
      </c>
      <c r="D25" s="369" t="s">
        <v>280</v>
      </c>
    </row>
    <row r="26" spans="1:4" ht="12.75" customHeight="1">
      <c r="A26" s="126" t="s">
        <v>154</v>
      </c>
      <c r="B26" s="168">
        <v>1.2486129728464106</v>
      </c>
      <c r="C26" s="35">
        <v>10.256181274705726</v>
      </c>
      <c r="D26" s="103">
        <f t="shared" si="0"/>
        <v>5.7523971237760687</v>
      </c>
    </row>
    <row r="27" spans="1:4" ht="12.75" customHeight="1">
      <c r="A27" s="126" t="s">
        <v>37</v>
      </c>
      <c r="B27" s="168">
        <v>3.6750613226438973</v>
      </c>
      <c r="C27" s="35">
        <v>-1.7557849515238397</v>
      </c>
      <c r="D27" s="103">
        <f t="shared" si="0"/>
        <v>0.95963818556002878</v>
      </c>
    </row>
    <row r="28" spans="1:4" ht="12.75" customHeight="1">
      <c r="A28" s="328" t="s">
        <v>308</v>
      </c>
      <c r="B28" s="368" t="s">
        <v>280</v>
      </c>
      <c r="C28" s="368" t="s">
        <v>280</v>
      </c>
      <c r="D28" s="369" t="s">
        <v>280</v>
      </c>
    </row>
    <row r="29" spans="1:4" ht="12.75" customHeight="1">
      <c r="A29" s="126" t="s">
        <v>51</v>
      </c>
      <c r="B29" s="168">
        <v>9.6122289638927558</v>
      </c>
      <c r="C29" s="35">
        <v>5.143172860383995</v>
      </c>
      <c r="D29" s="103">
        <f t="shared" si="0"/>
        <v>7.3777009121383754</v>
      </c>
    </row>
    <row r="30" spans="1:4" ht="12.75" customHeight="1">
      <c r="A30" s="126" t="s">
        <v>155</v>
      </c>
      <c r="B30" s="168">
        <v>2.2497838196553297</v>
      </c>
      <c r="C30" s="35">
        <v>2.4660395342091102</v>
      </c>
      <c r="D30" s="103">
        <f t="shared" si="0"/>
        <v>2.3579116769322201</v>
      </c>
    </row>
    <row r="31" spans="1:4" ht="12.75" customHeight="1">
      <c r="A31" s="328" t="s">
        <v>309</v>
      </c>
      <c r="B31" s="368" t="s">
        <v>280</v>
      </c>
      <c r="C31" s="368" t="s">
        <v>280</v>
      </c>
      <c r="D31" s="369" t="s">
        <v>280</v>
      </c>
    </row>
    <row r="32" spans="1:4" ht="12.75" customHeight="1">
      <c r="A32" s="126" t="s">
        <v>52</v>
      </c>
      <c r="B32" s="168">
        <v>5.5156613031794892</v>
      </c>
      <c r="C32" s="35">
        <v>-10.430791918788938</v>
      </c>
      <c r="D32" s="103">
        <f t="shared" si="0"/>
        <v>-2.4575653078047242</v>
      </c>
    </row>
    <row r="33" spans="1:9" ht="12.75" customHeight="1">
      <c r="A33" s="126" t="s">
        <v>35</v>
      </c>
      <c r="B33" s="168">
        <v>-2.0132278128801384</v>
      </c>
      <c r="C33" s="35">
        <v>0.24017101394821935</v>
      </c>
      <c r="D33" s="103">
        <f t="shared" si="0"/>
        <v>-0.88652839946595952</v>
      </c>
    </row>
    <row r="34" spans="1:9" ht="12.75" customHeight="1">
      <c r="A34" s="328" t="s">
        <v>310</v>
      </c>
      <c r="B34" s="368" t="s">
        <v>280</v>
      </c>
      <c r="C34" s="368" t="s">
        <v>280</v>
      </c>
      <c r="D34" s="369" t="s">
        <v>280</v>
      </c>
    </row>
    <row r="35" spans="1:9" ht="12.75" customHeight="1">
      <c r="A35" s="328" t="s">
        <v>311</v>
      </c>
      <c r="B35" s="368" t="s">
        <v>280</v>
      </c>
      <c r="C35" s="368" t="s">
        <v>280</v>
      </c>
      <c r="D35" s="369" t="s">
        <v>280</v>
      </c>
    </row>
    <row r="36" spans="1:9" ht="12.75" customHeight="1">
      <c r="A36" s="126" t="s">
        <v>156</v>
      </c>
      <c r="B36" s="168">
        <v>0.98011117480037935</v>
      </c>
      <c r="C36" s="35">
        <v>1.6268687569182421</v>
      </c>
      <c r="D36" s="103">
        <f t="shared" si="0"/>
        <v>1.3034899658593107</v>
      </c>
    </row>
    <row r="37" spans="1:9">
      <c r="A37" s="126" t="s">
        <v>157</v>
      </c>
      <c r="B37" s="168">
        <v>1.0842283568188085</v>
      </c>
      <c r="C37" s="35">
        <v>1.789956310115123</v>
      </c>
      <c r="D37" s="103">
        <f t="shared" si="0"/>
        <v>1.4370923334669659</v>
      </c>
    </row>
    <row r="38" spans="1:9" ht="14.25" customHeight="1">
      <c r="A38" s="328" t="s">
        <v>312</v>
      </c>
      <c r="B38" s="368" t="s">
        <v>280</v>
      </c>
      <c r="C38" s="368" t="s">
        <v>280</v>
      </c>
      <c r="D38" s="369" t="s">
        <v>280</v>
      </c>
    </row>
    <row r="39" spans="1:9">
      <c r="A39" s="126"/>
      <c r="B39" s="102"/>
      <c r="C39" s="102"/>
      <c r="D39" s="103"/>
    </row>
    <row r="40" spans="1:9">
      <c r="A40" s="127" t="s">
        <v>69</v>
      </c>
      <c r="B40" s="122">
        <v>0.30457681650582163</v>
      </c>
      <c r="C40" s="122">
        <v>1.0544759796206677</v>
      </c>
      <c r="D40" s="103">
        <f>(B40+C40)/2</f>
        <v>0.67952639806324466</v>
      </c>
    </row>
    <row r="41" spans="1:9">
      <c r="A41" s="127" t="s">
        <v>70</v>
      </c>
      <c r="B41" s="122">
        <v>-2.6738463489462427</v>
      </c>
      <c r="C41" s="122">
        <v>0</v>
      </c>
      <c r="D41" s="103">
        <f t="shared" ref="D41:D43" si="1">(B41+C41)/2</f>
        <v>-1.3369231744731214</v>
      </c>
    </row>
    <row r="42" spans="1:9">
      <c r="A42" s="127" t="s">
        <v>68</v>
      </c>
      <c r="B42" s="108">
        <v>8.3309867720658334E-3</v>
      </c>
      <c r="C42" s="108">
        <v>0.77538765214755423</v>
      </c>
      <c r="D42" s="103">
        <f t="shared" si="1"/>
        <v>0.39185931945981001</v>
      </c>
    </row>
    <row r="43" spans="1:9">
      <c r="A43" s="127" t="s">
        <v>43</v>
      </c>
      <c r="B43" s="108">
        <v>3.3257065677539095</v>
      </c>
      <c r="C43" s="108">
        <v>1.906973052347527</v>
      </c>
      <c r="D43" s="103">
        <f t="shared" si="1"/>
        <v>2.616339810050718</v>
      </c>
    </row>
    <row r="44" spans="1:9">
      <c r="A44" s="127"/>
      <c r="B44" s="108"/>
      <c r="C44" s="108"/>
      <c r="D44" s="103"/>
    </row>
    <row r="45" spans="1:9" ht="13.5" thickBot="1">
      <c r="A45" s="112" t="s">
        <v>93</v>
      </c>
      <c r="B45" s="113">
        <v>2.3677955631949286</v>
      </c>
      <c r="C45" s="113">
        <v>1.5501707885399691</v>
      </c>
      <c r="D45" s="121">
        <f>(B45+C45)/2</f>
        <v>1.958983175867449</v>
      </c>
      <c r="E45" s="20"/>
      <c r="F45" s="20"/>
      <c r="G45" s="20"/>
      <c r="H45" s="20"/>
      <c r="I45" s="20"/>
    </row>
    <row r="46" spans="1:9">
      <c r="A46" s="128" t="s">
        <v>28</v>
      </c>
      <c r="B46" s="128"/>
      <c r="C46" s="128"/>
      <c r="D46" s="128"/>
      <c r="E46" s="29"/>
      <c r="F46" s="29"/>
      <c r="G46" s="29"/>
    </row>
    <row r="47" spans="1:9">
      <c r="A47" s="9" t="s">
        <v>313</v>
      </c>
    </row>
  </sheetData>
  <mergeCells count="5">
    <mergeCell ref="A1:D1"/>
    <mergeCell ref="A6:A7"/>
    <mergeCell ref="B6:D6"/>
    <mergeCell ref="A4:D4"/>
    <mergeCell ref="A3:D3"/>
  </mergeCells>
  <phoneticPr fontId="11" type="noConversion"/>
  <printOptions horizontalCentered="1"/>
  <pageMargins left="0.75" right="0.75" top="0.59055118110236227" bottom="1" header="0" footer="0"/>
  <pageSetup paperSize="9" scale="67" orientation="portrait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J10"/>
  <sheetViews>
    <sheetView showGridLines="0" view="pageBreakPreview" zoomScale="75" zoomScaleNormal="75" zoomScaleSheetLayoutView="75" workbookViewId="0">
      <selection activeCell="D21" sqref="D21"/>
    </sheetView>
  </sheetViews>
  <sheetFormatPr baseColWidth="10" defaultRowHeight="12.75"/>
  <cols>
    <col min="1" max="1" width="45.7109375" style="9" customWidth="1"/>
    <col min="2" max="4" width="22.7109375" style="9" customWidth="1"/>
    <col min="5" max="7" width="14.7109375" style="9" customWidth="1"/>
    <col min="8" max="16384" width="11.42578125" style="9"/>
  </cols>
  <sheetData>
    <row r="1" spans="1:10" s="21" customFormat="1" ht="18">
      <c r="A1" s="475" t="s">
        <v>88</v>
      </c>
      <c r="B1" s="475"/>
      <c r="C1" s="475"/>
      <c r="D1" s="475"/>
      <c r="E1" s="26"/>
      <c r="F1" s="26"/>
      <c r="G1" s="26"/>
    </row>
    <row r="2" spans="1:10" ht="12.75" customHeight="1"/>
    <row r="3" spans="1:10" ht="15" customHeight="1">
      <c r="A3" s="487" t="s">
        <v>117</v>
      </c>
      <c r="B3" s="487"/>
      <c r="C3" s="487"/>
      <c r="D3" s="487"/>
      <c r="E3" s="47"/>
      <c r="F3" s="47"/>
      <c r="G3" s="47"/>
      <c r="H3" s="47"/>
      <c r="I3" s="47"/>
      <c r="J3" s="14"/>
    </row>
    <row r="4" spans="1:10" ht="15" customHeight="1">
      <c r="A4" s="487" t="s">
        <v>293</v>
      </c>
      <c r="B4" s="487"/>
      <c r="C4" s="487"/>
      <c r="D4" s="487"/>
      <c r="E4" s="47"/>
      <c r="F4" s="47"/>
      <c r="G4" s="47"/>
      <c r="H4" s="47"/>
      <c r="I4" s="47"/>
      <c r="J4" s="14"/>
    </row>
    <row r="5" spans="1:10" ht="12.75" customHeight="1" thickBot="1">
      <c r="A5" s="63"/>
      <c r="B5" s="63"/>
      <c r="C5" s="63"/>
      <c r="D5" s="63"/>
      <c r="E5" s="22"/>
      <c r="F5" s="22"/>
      <c r="G5" s="41"/>
      <c r="H5" s="14"/>
      <c r="I5" s="14"/>
      <c r="J5" s="14"/>
    </row>
    <row r="6" spans="1:10" ht="30.75" customHeight="1">
      <c r="A6" s="557" t="s">
        <v>59</v>
      </c>
      <c r="B6" s="559" t="s">
        <v>212</v>
      </c>
      <c r="C6" s="560"/>
      <c r="D6" s="560"/>
    </row>
    <row r="7" spans="1:10" ht="30.75" customHeight="1" thickBot="1">
      <c r="A7" s="558"/>
      <c r="B7" s="181" t="s">
        <v>25</v>
      </c>
      <c r="C7" s="181" t="s">
        <v>26</v>
      </c>
      <c r="D7" s="182" t="s">
        <v>27</v>
      </c>
      <c r="E7" s="34"/>
    </row>
    <row r="8" spans="1:10" ht="27" customHeight="1">
      <c r="A8" s="125" t="s">
        <v>74</v>
      </c>
      <c r="B8" s="100">
        <v>-5.0834265294874344E-2</v>
      </c>
      <c r="C8" s="100">
        <v>1.4999700006000448E-2</v>
      </c>
      <c r="D8" s="101">
        <f>(B8+C8)/2</f>
        <v>-1.7917282644436948E-2</v>
      </c>
    </row>
    <row r="9" spans="1:10" ht="24.75" customHeight="1" thickBot="1">
      <c r="A9" s="129" t="s">
        <v>75</v>
      </c>
      <c r="B9" s="120">
        <v>0.54869753111120423</v>
      </c>
      <c r="C9" s="120">
        <v>0.52481106801553434</v>
      </c>
      <c r="D9" s="121">
        <f>(B9+C9)/2</f>
        <v>0.53675429956336929</v>
      </c>
    </row>
    <row r="10" spans="1:10">
      <c r="A10" s="128" t="s">
        <v>28</v>
      </c>
      <c r="B10" s="98"/>
      <c r="C10" s="98"/>
      <c r="D10" s="98"/>
    </row>
  </sheetData>
  <mergeCells count="5">
    <mergeCell ref="A1:D1"/>
    <mergeCell ref="A3:D3"/>
    <mergeCell ref="A4:D4"/>
    <mergeCell ref="A6:A7"/>
    <mergeCell ref="B6:D6"/>
  </mergeCells>
  <phoneticPr fontId="11" type="noConversion"/>
  <printOptions horizontalCentered="1"/>
  <pageMargins left="0.75" right="0.75" top="0.59055118110236227" bottom="1" header="0" footer="0"/>
  <pageSetup paperSize="9" scale="68" orientation="portrait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1">
    <pageSetUpPr fitToPage="1"/>
  </sheetPr>
  <dimension ref="A1:J26"/>
  <sheetViews>
    <sheetView showGridLines="0" view="pageBreakPreview" zoomScale="75" zoomScaleNormal="75" zoomScaleSheetLayoutView="75" workbookViewId="0">
      <selection activeCell="D21" sqref="D21"/>
    </sheetView>
  </sheetViews>
  <sheetFormatPr baseColWidth="10" defaultRowHeight="12.75"/>
  <cols>
    <col min="1" max="1" width="16.7109375" style="3" customWidth="1"/>
    <col min="2" max="5" width="16.7109375" style="9" customWidth="1"/>
    <col min="6" max="6" width="10.7109375" style="9" customWidth="1"/>
    <col min="7" max="16384" width="11.42578125" style="9"/>
  </cols>
  <sheetData>
    <row r="1" spans="1:8" s="21" customFormat="1" ht="18">
      <c r="A1" s="475" t="s">
        <v>88</v>
      </c>
      <c r="B1" s="475"/>
      <c r="C1" s="475"/>
      <c r="D1" s="475"/>
      <c r="E1" s="475"/>
    </row>
    <row r="2" spans="1:8" ht="12.75" customHeight="1"/>
    <row r="3" spans="1:8" ht="15" customHeight="1">
      <c r="A3" s="561" t="s">
        <v>118</v>
      </c>
      <c r="B3" s="561"/>
      <c r="C3" s="561"/>
      <c r="D3" s="561"/>
      <c r="E3" s="561"/>
    </row>
    <row r="4" spans="1:8" ht="15" customHeight="1">
      <c r="A4" s="561" t="s">
        <v>101</v>
      </c>
      <c r="B4" s="561"/>
      <c r="C4" s="561"/>
      <c r="D4" s="561"/>
      <c r="E4" s="561"/>
    </row>
    <row r="5" spans="1:8" ht="14.25" customHeight="1" thickBot="1">
      <c r="A5" s="130"/>
      <c r="B5" s="131"/>
      <c r="C5" s="131"/>
      <c r="D5" s="131"/>
      <c r="E5" s="131"/>
    </row>
    <row r="6" spans="1:8" s="197" customFormat="1" ht="34.5" customHeight="1" thickBot="1">
      <c r="A6" s="211" t="s">
        <v>48</v>
      </c>
      <c r="B6" s="212" t="s">
        <v>44</v>
      </c>
      <c r="C6" s="212" t="s">
        <v>45</v>
      </c>
      <c r="D6" s="212" t="s">
        <v>46</v>
      </c>
      <c r="E6" s="213" t="s">
        <v>47</v>
      </c>
    </row>
    <row r="7" spans="1:8" ht="21.75" customHeight="1">
      <c r="A7" s="75">
        <v>2003</v>
      </c>
      <c r="B7" s="100">
        <v>504</v>
      </c>
      <c r="C7" s="100">
        <v>451.5</v>
      </c>
      <c r="D7" s="100">
        <v>54</v>
      </c>
      <c r="E7" s="188">
        <v>10.714285714285714</v>
      </c>
      <c r="G7"/>
      <c r="H7"/>
    </row>
    <row r="8" spans="1:8">
      <c r="A8" s="73">
        <v>2004</v>
      </c>
      <c r="B8" s="102">
        <v>508.05</v>
      </c>
      <c r="C8" s="102">
        <v>455.9</v>
      </c>
      <c r="D8" s="102">
        <v>52.174999999999997</v>
      </c>
      <c r="E8" s="105">
        <v>10.269658498179313</v>
      </c>
      <c r="G8"/>
      <c r="H8"/>
    </row>
    <row r="9" spans="1:8">
      <c r="A9" s="73">
        <v>2005</v>
      </c>
      <c r="B9" s="102">
        <v>520.85</v>
      </c>
      <c r="C9" s="102">
        <v>490.7</v>
      </c>
      <c r="D9" s="102">
        <v>30.15</v>
      </c>
      <c r="E9" s="105">
        <v>5.7886147643275416</v>
      </c>
      <c r="G9"/>
      <c r="H9"/>
    </row>
    <row r="10" spans="1:8">
      <c r="A10" s="73">
        <v>2006</v>
      </c>
      <c r="B10" s="102">
        <v>527.375</v>
      </c>
      <c r="C10" s="102">
        <v>496.9</v>
      </c>
      <c r="D10" s="102">
        <v>30.475000000000001</v>
      </c>
      <c r="E10" s="105">
        <v>5.7786205261910402</v>
      </c>
      <c r="G10"/>
      <c r="H10"/>
    </row>
    <row r="11" spans="1:8">
      <c r="A11" s="73">
        <v>2007</v>
      </c>
      <c r="B11" s="102">
        <v>529</v>
      </c>
      <c r="C11" s="102">
        <v>495.6</v>
      </c>
      <c r="D11" s="102">
        <v>33.4</v>
      </c>
      <c r="E11" s="105">
        <v>6.3137996219281662</v>
      </c>
      <c r="G11"/>
      <c r="H11"/>
    </row>
    <row r="12" spans="1:8">
      <c r="A12" s="73" t="s">
        <v>173</v>
      </c>
      <c r="B12" s="102">
        <v>548.65</v>
      </c>
      <c r="C12" s="102">
        <v>509</v>
      </c>
      <c r="D12" s="102">
        <v>39.700000000000003</v>
      </c>
      <c r="E12" s="105">
        <v>7.2359427686138718</v>
      </c>
      <c r="G12"/>
      <c r="H12"/>
    </row>
    <row r="13" spans="1:8">
      <c r="A13" s="73">
        <v>2009</v>
      </c>
      <c r="B13" s="102">
        <v>467.6</v>
      </c>
      <c r="C13" s="102">
        <v>415.6</v>
      </c>
      <c r="D13" s="102">
        <v>52</v>
      </c>
      <c r="E13" s="105">
        <v>11.120615911035072</v>
      </c>
      <c r="G13"/>
      <c r="H13"/>
    </row>
    <row r="14" spans="1:8">
      <c r="A14" s="73">
        <v>2010</v>
      </c>
      <c r="B14" s="102">
        <v>438.42500000000001</v>
      </c>
      <c r="C14" s="102">
        <v>392.27499999999998</v>
      </c>
      <c r="D14" s="102">
        <v>46.2</v>
      </c>
      <c r="E14" s="105">
        <v>10.537720248617209</v>
      </c>
      <c r="G14"/>
      <c r="H14"/>
    </row>
    <row r="15" spans="1:8">
      <c r="A15" s="73">
        <v>2011</v>
      </c>
      <c r="B15" s="102">
        <v>439.6</v>
      </c>
      <c r="C15" s="102">
        <v>393.1</v>
      </c>
      <c r="D15" s="102">
        <v>46.5</v>
      </c>
      <c r="E15" s="105">
        <v>10.577797998180163</v>
      </c>
      <c r="G15"/>
      <c r="H15"/>
    </row>
    <row r="16" spans="1:8">
      <c r="A16" s="73">
        <v>2012</v>
      </c>
      <c r="B16" s="102">
        <v>445.72500000000002</v>
      </c>
      <c r="C16" s="102">
        <v>388.92500000000001</v>
      </c>
      <c r="D16" s="102">
        <v>56.800000000000011</v>
      </c>
      <c r="E16" s="105">
        <v>12.743283414661509</v>
      </c>
      <c r="G16"/>
      <c r="H16"/>
    </row>
    <row r="17" spans="1:10">
      <c r="A17" s="73">
        <v>2013</v>
      </c>
      <c r="B17" s="102">
        <v>454.1</v>
      </c>
      <c r="C17" s="102">
        <v>393.3</v>
      </c>
      <c r="D17" s="102">
        <v>60.800000000000011</v>
      </c>
      <c r="E17" s="105">
        <v>13.389121338912135</v>
      </c>
      <c r="G17"/>
      <c r="H17"/>
    </row>
    <row r="18" spans="1:10">
      <c r="A18" s="73">
        <v>2014</v>
      </c>
      <c r="B18" s="104">
        <v>468.5</v>
      </c>
      <c r="C18" s="104">
        <v>420.7</v>
      </c>
      <c r="D18" s="104">
        <v>47.800000000000011</v>
      </c>
      <c r="E18" s="105">
        <v>10.202774813233727</v>
      </c>
      <c r="G18"/>
      <c r="H18"/>
    </row>
    <row r="19" spans="1:10">
      <c r="A19" s="73">
        <v>2015</v>
      </c>
      <c r="B19" s="104">
        <v>454.1</v>
      </c>
      <c r="C19" s="104">
        <v>414</v>
      </c>
      <c r="D19" s="104">
        <v>40.100000000000023</v>
      </c>
      <c r="E19" s="105">
        <v>8.8306540409601464</v>
      </c>
      <c r="G19"/>
      <c r="H19"/>
      <c r="I19" s="35"/>
    </row>
    <row r="20" spans="1:10">
      <c r="A20" s="73">
        <v>2016</v>
      </c>
      <c r="B20" s="104">
        <v>468.92500000000001</v>
      </c>
      <c r="C20" s="104">
        <v>423.67500000000001</v>
      </c>
      <c r="D20" s="104">
        <v>45.25</v>
      </c>
      <c r="E20" s="105">
        <v>9.6497307671802517</v>
      </c>
      <c r="G20"/>
      <c r="H20"/>
    </row>
    <row r="21" spans="1:10" ht="13.5" thickBot="1">
      <c r="A21" s="309" t="s">
        <v>233</v>
      </c>
      <c r="B21" s="133">
        <v>494.27499999999998</v>
      </c>
      <c r="C21" s="133">
        <v>448.02499999999998</v>
      </c>
      <c r="D21" s="104">
        <f>+B21-C21</f>
        <v>46.25</v>
      </c>
      <c r="E21" s="134">
        <f>+D21/B21*100</f>
        <v>9.357139244347783</v>
      </c>
      <c r="G21"/>
      <c r="H21"/>
    </row>
    <row r="22" spans="1:10">
      <c r="A22" s="83" t="s">
        <v>179</v>
      </c>
      <c r="B22" s="187"/>
      <c r="C22" s="187"/>
      <c r="D22" s="187"/>
      <c r="E22" s="187"/>
      <c r="G22"/>
      <c r="H22"/>
    </row>
    <row r="23" spans="1:10">
      <c r="A23" s="19" t="s">
        <v>180</v>
      </c>
      <c r="B23" s="189"/>
      <c r="C23" s="189"/>
      <c r="D23" s="189"/>
      <c r="E23" s="189"/>
      <c r="G23"/>
      <c r="H23"/>
    </row>
    <row r="24" spans="1:10">
      <c r="A24" s="185" t="s">
        <v>67</v>
      </c>
      <c r="B24" s="20"/>
      <c r="C24" s="20"/>
      <c r="D24" s="186"/>
      <c r="E24" s="20"/>
      <c r="G24"/>
      <c r="H24"/>
      <c r="J24" s="35"/>
    </row>
    <row r="25" spans="1:10" ht="14.25">
      <c r="A25" s="562" t="s">
        <v>102</v>
      </c>
      <c r="B25" s="562"/>
      <c r="C25" s="562"/>
      <c r="D25" s="562"/>
      <c r="E25" s="562"/>
      <c r="G25"/>
      <c r="H25"/>
    </row>
    <row r="26" spans="1:10">
      <c r="A26" s="199" t="s">
        <v>191</v>
      </c>
    </row>
  </sheetData>
  <mergeCells count="4">
    <mergeCell ref="A1:E1"/>
    <mergeCell ref="A3:E3"/>
    <mergeCell ref="A4:E4"/>
    <mergeCell ref="A25:E25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92" orientation="portrait" r:id="rId1"/>
  <headerFooter alignWithMargins="0">
    <oddFooter>&amp;C&amp;A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L616"/>
  <sheetViews>
    <sheetView showGridLines="0" tabSelected="1" view="pageBreakPreview" zoomScale="75" zoomScaleNormal="75" zoomScaleSheetLayoutView="75" workbookViewId="0">
      <selection activeCell="D21" sqref="D21"/>
    </sheetView>
  </sheetViews>
  <sheetFormatPr baseColWidth="10" defaultRowHeight="12.75"/>
  <cols>
    <col min="1" max="1" width="6.42578125" style="289" customWidth="1"/>
    <col min="2" max="2" width="41.5703125" style="289" customWidth="1"/>
    <col min="3" max="3" width="30" style="289" customWidth="1"/>
    <col min="4" max="4" width="23.5703125" style="289" customWidth="1"/>
    <col min="5" max="16384" width="11.42578125" style="289"/>
  </cols>
  <sheetData>
    <row r="1" spans="1:12" s="21" customFormat="1" ht="18">
      <c r="A1" s="511" t="s">
        <v>88</v>
      </c>
      <c r="B1" s="511"/>
      <c r="C1" s="511"/>
      <c r="D1" s="511"/>
      <c r="E1" s="511"/>
      <c r="F1" s="46"/>
      <c r="G1" s="27"/>
      <c r="H1" s="27"/>
      <c r="I1" s="27"/>
      <c r="J1" s="27"/>
      <c r="K1" s="27"/>
      <c r="L1" s="27"/>
    </row>
    <row r="2" spans="1:12" ht="12.75" customHeight="1">
      <c r="A2" s="487" t="s">
        <v>194</v>
      </c>
      <c r="B2" s="487"/>
      <c r="C2" s="487"/>
      <c r="D2" s="487"/>
      <c r="E2" s="487"/>
      <c r="F2" s="298"/>
      <c r="G2" s="298"/>
      <c r="H2" s="298"/>
      <c r="I2" s="298"/>
      <c r="J2" s="298"/>
      <c r="K2" s="298"/>
      <c r="L2" s="298"/>
    </row>
    <row r="3" spans="1:12" ht="15" customHeight="1">
      <c r="A3" s="487"/>
      <c r="B3" s="487"/>
      <c r="C3" s="487"/>
      <c r="D3" s="487"/>
      <c r="E3" s="487"/>
      <c r="F3" s="47"/>
      <c r="G3" s="298"/>
      <c r="H3" s="298"/>
      <c r="I3" s="298"/>
      <c r="J3" s="298"/>
      <c r="K3" s="298"/>
      <c r="L3" s="298"/>
    </row>
    <row r="4" spans="1:12" ht="15" thickBot="1">
      <c r="B4" s="135"/>
      <c r="C4" s="135"/>
      <c r="D4" s="135"/>
      <c r="E4" s="298"/>
      <c r="F4" s="298"/>
      <c r="G4" s="298"/>
      <c r="H4" s="298"/>
      <c r="I4" s="298"/>
      <c r="J4" s="298"/>
      <c r="K4" s="298"/>
      <c r="L4" s="298"/>
    </row>
    <row r="5" spans="1:12" ht="36" customHeight="1">
      <c r="B5" s="476" t="s">
        <v>40</v>
      </c>
      <c r="C5" s="387">
        <v>2016</v>
      </c>
      <c r="D5" s="387">
        <v>2017</v>
      </c>
      <c r="E5" s="298"/>
      <c r="F5" s="298"/>
      <c r="G5" s="298"/>
      <c r="H5" s="298"/>
      <c r="I5" s="298"/>
      <c r="J5" s="298"/>
      <c r="K5" s="298"/>
      <c r="L5" s="298"/>
    </row>
    <row r="6" spans="1:12" ht="12.75" customHeight="1">
      <c r="B6" s="477"/>
      <c r="C6" s="563" t="s">
        <v>31</v>
      </c>
      <c r="D6" s="563" t="s">
        <v>31</v>
      </c>
      <c r="E6" s="298"/>
      <c r="F6" s="298"/>
      <c r="G6" s="298"/>
      <c r="H6" s="298"/>
      <c r="I6" s="298"/>
      <c r="J6" s="298"/>
      <c r="K6" s="298"/>
      <c r="L6" s="298"/>
    </row>
    <row r="7" spans="1:12" ht="31.5" customHeight="1" thickBot="1">
      <c r="B7" s="478"/>
      <c r="C7" s="564"/>
      <c r="D7" s="564"/>
      <c r="E7" s="298"/>
      <c r="F7" s="298"/>
      <c r="G7" s="298"/>
      <c r="H7" s="298"/>
      <c r="I7" s="298"/>
      <c r="J7" s="298"/>
      <c r="K7" s="298"/>
      <c r="L7" s="298"/>
    </row>
    <row r="8" spans="1:12" ht="26.25" customHeight="1">
      <c r="B8" s="388" t="s">
        <v>371</v>
      </c>
      <c r="C8" s="389">
        <v>815.7593028</v>
      </c>
      <c r="D8" s="217">
        <v>837.30933210000001</v>
      </c>
      <c r="E8" s="298"/>
      <c r="F8" s="298"/>
      <c r="G8" s="298"/>
      <c r="H8" s="298"/>
      <c r="I8" s="298"/>
      <c r="J8" s="298"/>
      <c r="K8" s="298"/>
      <c r="L8" s="298"/>
    </row>
    <row r="9" spans="1:12">
      <c r="B9" s="328" t="s">
        <v>372</v>
      </c>
      <c r="C9" s="390">
        <v>14057.0762915</v>
      </c>
      <c r="D9" s="218">
        <v>14209.3224887</v>
      </c>
      <c r="E9" s="298"/>
      <c r="F9" s="298"/>
      <c r="G9" s="298"/>
      <c r="H9" s="298"/>
      <c r="I9" s="298"/>
      <c r="J9" s="298"/>
      <c r="K9" s="298"/>
      <c r="L9" s="298"/>
    </row>
    <row r="10" spans="1:12">
      <c r="B10" s="328" t="s">
        <v>373</v>
      </c>
      <c r="C10" s="390">
        <v>8886.8863171900011</v>
      </c>
      <c r="D10" s="218">
        <v>8971.2925783900009</v>
      </c>
      <c r="E10" s="298"/>
      <c r="F10" s="298"/>
      <c r="G10" s="298"/>
      <c r="H10" s="298"/>
      <c r="I10" s="298"/>
      <c r="J10" s="298"/>
      <c r="K10" s="298"/>
      <c r="L10" s="298"/>
    </row>
    <row r="11" spans="1:12">
      <c r="B11" s="328" t="s">
        <v>374</v>
      </c>
      <c r="C11" s="390">
        <v>2261.0852189000002</v>
      </c>
      <c r="D11" s="218">
        <v>2209.6812374000001</v>
      </c>
      <c r="E11" s="298"/>
      <c r="F11" s="298"/>
      <c r="G11" s="298"/>
      <c r="H11" s="298"/>
      <c r="I11" s="298"/>
      <c r="J11" s="298"/>
      <c r="K11" s="298"/>
      <c r="L11" s="298"/>
    </row>
    <row r="12" spans="1:12">
      <c r="B12" s="328" t="s">
        <v>375</v>
      </c>
      <c r="C12" s="390">
        <v>234.7377055</v>
      </c>
      <c r="D12" s="218">
        <v>203.1395043</v>
      </c>
      <c r="E12" s="298"/>
      <c r="F12" s="298"/>
      <c r="G12" s="298"/>
      <c r="H12" s="298"/>
      <c r="I12" s="298"/>
      <c r="J12" s="298"/>
      <c r="K12" s="298"/>
      <c r="L12" s="298"/>
    </row>
    <row r="13" spans="1:12">
      <c r="B13" s="328" t="s">
        <v>376</v>
      </c>
      <c r="C13" s="390">
        <v>5610.4980661999998</v>
      </c>
      <c r="D13" s="218">
        <v>5589.4947148000001</v>
      </c>
      <c r="E13" s="298"/>
      <c r="F13" s="298"/>
      <c r="G13" s="298"/>
      <c r="H13" s="298"/>
      <c r="I13" s="298"/>
      <c r="J13" s="298"/>
      <c r="K13" s="298"/>
      <c r="L13" s="298"/>
    </row>
    <row r="14" spans="1:12">
      <c r="B14" s="328" t="s">
        <v>33</v>
      </c>
      <c r="C14" s="390">
        <v>3683.833932</v>
      </c>
      <c r="D14" s="218">
        <v>3562.957621</v>
      </c>
      <c r="E14" s="298"/>
      <c r="F14" s="298"/>
      <c r="G14" s="298"/>
      <c r="H14" s="298"/>
      <c r="I14" s="298"/>
      <c r="J14" s="298"/>
      <c r="K14" s="298"/>
      <c r="L14" s="298"/>
    </row>
    <row r="15" spans="1:12">
      <c r="B15" s="328" t="s">
        <v>377</v>
      </c>
      <c r="C15" s="390">
        <v>2827.3854933400003</v>
      </c>
      <c r="D15" s="218">
        <v>2775.0318816100003</v>
      </c>
      <c r="E15" s="298"/>
      <c r="F15" s="298"/>
      <c r="G15" s="298"/>
      <c r="H15" s="298"/>
      <c r="I15" s="298"/>
      <c r="J15" s="298"/>
      <c r="K15" s="298"/>
      <c r="L15" s="298"/>
    </row>
    <row r="16" spans="1:12">
      <c r="B16" s="328" t="s">
        <v>378</v>
      </c>
      <c r="C16" s="390">
        <v>1116.98653268</v>
      </c>
      <c r="D16" s="218">
        <v>1123.67801052</v>
      </c>
      <c r="E16" s="298"/>
      <c r="F16" s="298"/>
      <c r="G16" s="298"/>
      <c r="H16" s="298"/>
      <c r="I16" s="298"/>
      <c r="J16" s="298"/>
      <c r="K16" s="298"/>
      <c r="L16" s="298"/>
    </row>
    <row r="17" spans="2:12">
      <c r="B17" s="328" t="s">
        <v>379</v>
      </c>
      <c r="C17" s="390">
        <v>1140.7568255000001</v>
      </c>
      <c r="D17" s="218">
        <v>1138.4424687999999</v>
      </c>
      <c r="E17" s="298"/>
      <c r="F17" s="298"/>
      <c r="G17" s="298"/>
      <c r="H17" s="298"/>
      <c r="I17" s="298"/>
      <c r="J17" s="298"/>
      <c r="K17" s="298"/>
      <c r="L17" s="298"/>
    </row>
    <row r="18" spans="2:12">
      <c r="B18" s="328" t="s">
        <v>34</v>
      </c>
      <c r="C18" s="390">
        <v>264.05943000000002</v>
      </c>
      <c r="D18" s="218">
        <v>270.78428000000002</v>
      </c>
      <c r="E18" s="298"/>
      <c r="F18" s="298"/>
      <c r="G18" s="298"/>
      <c r="H18" s="298"/>
      <c r="I18" s="298"/>
      <c r="J18" s="298"/>
      <c r="K18" s="298"/>
      <c r="L18" s="298"/>
    </row>
    <row r="19" spans="2:12">
      <c r="B19" s="328" t="s">
        <v>380</v>
      </c>
      <c r="C19" s="390">
        <v>341.19028320000001</v>
      </c>
      <c r="D19" s="218">
        <v>351.39876169999997</v>
      </c>
      <c r="E19" s="298"/>
      <c r="F19" s="298"/>
      <c r="G19" s="298"/>
      <c r="H19" s="298"/>
      <c r="I19" s="298"/>
      <c r="J19" s="298"/>
      <c r="K19" s="298"/>
      <c r="L19" s="298"/>
    </row>
    <row r="20" spans="2:12">
      <c r="B20" s="328" t="s">
        <v>158</v>
      </c>
      <c r="C20" s="390">
        <v>139.54298499999999</v>
      </c>
      <c r="D20" s="218">
        <v>141.53140999999999</v>
      </c>
      <c r="E20" s="298"/>
      <c r="F20" s="298"/>
      <c r="G20" s="298"/>
      <c r="H20" s="298"/>
      <c r="I20" s="298"/>
      <c r="J20" s="298"/>
      <c r="K20" s="298"/>
      <c r="L20" s="298"/>
    </row>
    <row r="21" spans="2:12">
      <c r="B21" s="328" t="s">
        <v>42</v>
      </c>
      <c r="C21" s="390">
        <v>239.123931</v>
      </c>
      <c r="D21" s="218">
        <v>267.53230869999999</v>
      </c>
      <c r="E21" s="298"/>
      <c r="F21" s="298"/>
      <c r="G21" s="298"/>
      <c r="H21" s="298"/>
      <c r="I21" s="298"/>
      <c r="J21" s="298"/>
      <c r="K21" s="298"/>
      <c r="L21" s="298"/>
    </row>
    <row r="22" spans="2:12">
      <c r="B22" s="328" t="s">
        <v>381</v>
      </c>
      <c r="C22" s="390">
        <v>1583.209828686</v>
      </c>
      <c r="D22" s="218">
        <v>1604.1745854780002</v>
      </c>
      <c r="E22" s="298"/>
      <c r="F22" s="298"/>
      <c r="G22" s="298"/>
      <c r="H22" s="298"/>
      <c r="I22" s="298"/>
      <c r="J22" s="298"/>
      <c r="K22" s="298"/>
      <c r="L22" s="298"/>
    </row>
    <row r="23" spans="2:12">
      <c r="B23" s="328" t="s">
        <v>382</v>
      </c>
      <c r="C23" s="390">
        <v>1355.35734</v>
      </c>
      <c r="D23" s="218">
        <v>1373.34456</v>
      </c>
      <c r="E23" s="298"/>
      <c r="F23" s="298"/>
      <c r="G23" s="298"/>
      <c r="H23" s="298"/>
      <c r="I23" s="298"/>
      <c r="J23" s="298"/>
      <c r="K23" s="298"/>
      <c r="L23" s="298"/>
    </row>
    <row r="24" spans="2:12">
      <c r="B24" s="328" t="s">
        <v>383</v>
      </c>
      <c r="C24" s="390">
        <v>168.27645000000001</v>
      </c>
      <c r="D24" s="218">
        <v>184.16329000000002</v>
      </c>
      <c r="E24" s="298"/>
      <c r="F24" s="298"/>
      <c r="G24" s="298"/>
      <c r="H24" s="298"/>
      <c r="I24" s="298"/>
      <c r="J24" s="298"/>
      <c r="K24" s="298"/>
      <c r="L24" s="298"/>
    </row>
    <row r="25" spans="2:12">
      <c r="B25" s="328" t="s">
        <v>36</v>
      </c>
      <c r="C25" s="390">
        <v>104.248254</v>
      </c>
      <c r="D25" s="218">
        <v>92.821183000000005</v>
      </c>
      <c r="E25" s="298"/>
      <c r="F25" s="298"/>
      <c r="G25" s="298"/>
      <c r="H25" s="298"/>
      <c r="I25" s="298"/>
      <c r="J25" s="298"/>
      <c r="K25" s="298"/>
      <c r="L25" s="298"/>
    </row>
    <row r="26" spans="2:12">
      <c r="B26" s="328" t="s">
        <v>384</v>
      </c>
      <c r="C26" s="390">
        <v>759.49468999999999</v>
      </c>
      <c r="D26" s="218">
        <v>703.39579000000003</v>
      </c>
      <c r="E26" s="298"/>
      <c r="F26" s="298"/>
      <c r="G26" s="298"/>
      <c r="H26" s="298"/>
      <c r="I26" s="298"/>
      <c r="J26" s="298"/>
      <c r="K26" s="298"/>
      <c r="L26" s="298"/>
    </row>
    <row r="27" spans="2:12">
      <c r="B27" s="328" t="s">
        <v>385</v>
      </c>
      <c r="C27" s="390">
        <v>48.965735000000002</v>
      </c>
      <c r="D27" s="218">
        <v>50.749121000000002</v>
      </c>
      <c r="E27" s="298"/>
      <c r="F27" s="298"/>
      <c r="G27" s="298"/>
      <c r="H27" s="298"/>
      <c r="I27" s="298"/>
      <c r="J27" s="298"/>
      <c r="K27" s="298"/>
      <c r="L27" s="298"/>
    </row>
    <row r="28" spans="2:12">
      <c r="B28" s="328" t="s">
        <v>386</v>
      </c>
      <c r="C28" s="390">
        <v>304.54295999999999</v>
      </c>
      <c r="D28" s="218">
        <v>311.29656</v>
      </c>
      <c r="E28" s="298"/>
      <c r="F28" s="298"/>
      <c r="G28" s="298"/>
      <c r="H28" s="298"/>
      <c r="I28" s="298"/>
      <c r="J28" s="298"/>
      <c r="K28" s="298"/>
      <c r="L28" s="298"/>
    </row>
    <row r="29" spans="2:12">
      <c r="B29" s="328" t="s">
        <v>387</v>
      </c>
      <c r="C29" s="390">
        <v>4454.5362989999994</v>
      </c>
      <c r="D29" s="218">
        <v>4483.284474</v>
      </c>
      <c r="E29" s="298"/>
      <c r="F29" s="298"/>
      <c r="G29" s="298"/>
      <c r="H29" s="298"/>
      <c r="I29" s="298"/>
      <c r="J29" s="298"/>
      <c r="K29" s="298"/>
      <c r="L29" s="298"/>
    </row>
    <row r="30" spans="2:12">
      <c r="B30" s="328" t="s">
        <v>388</v>
      </c>
      <c r="C30" s="390">
        <v>6195.0538218000002</v>
      </c>
      <c r="D30" s="218">
        <v>6140.5828949999996</v>
      </c>
      <c r="E30" s="298"/>
      <c r="F30" s="298"/>
      <c r="G30" s="298"/>
      <c r="H30" s="298"/>
      <c r="I30" s="298"/>
      <c r="J30" s="298"/>
      <c r="K30" s="298"/>
      <c r="L30" s="298"/>
    </row>
    <row r="31" spans="2:12">
      <c r="B31" s="328" t="s">
        <v>38</v>
      </c>
      <c r="C31" s="390">
        <v>321.278704</v>
      </c>
      <c r="D31" s="218">
        <v>334.568468</v>
      </c>
      <c r="E31" s="298"/>
      <c r="F31" s="298"/>
      <c r="G31" s="298"/>
      <c r="H31" s="298"/>
      <c r="I31" s="298"/>
      <c r="J31" s="298"/>
      <c r="K31" s="298"/>
      <c r="L31" s="298"/>
    </row>
    <row r="32" spans="2:12">
      <c r="B32" s="328" t="s">
        <v>389</v>
      </c>
      <c r="C32" s="390">
        <v>945.73623400000008</v>
      </c>
      <c r="D32" s="218">
        <v>1005.471417</v>
      </c>
      <c r="E32" s="298"/>
      <c r="F32" s="298"/>
      <c r="G32" s="298"/>
      <c r="H32" s="298"/>
      <c r="I32" s="298"/>
      <c r="J32" s="298"/>
      <c r="K32" s="298"/>
      <c r="L32" s="298"/>
    </row>
    <row r="33" spans="1:12">
      <c r="B33" s="328" t="s">
        <v>390</v>
      </c>
      <c r="C33" s="390">
        <v>1250.63336639</v>
      </c>
      <c r="D33" s="218">
        <v>1285.44366481</v>
      </c>
      <c r="E33" s="298"/>
      <c r="F33" s="298"/>
      <c r="G33" s="298"/>
      <c r="H33" s="298"/>
      <c r="I33" s="298"/>
      <c r="J33" s="298"/>
      <c r="K33" s="298"/>
      <c r="L33" s="298"/>
    </row>
    <row r="34" spans="1:12">
      <c r="B34" s="328" t="s">
        <v>391</v>
      </c>
      <c r="C34" s="390">
        <v>2465.285942</v>
      </c>
      <c r="D34" s="218">
        <v>2603.3102450000001</v>
      </c>
      <c r="E34" s="298"/>
      <c r="F34" s="298"/>
      <c r="G34" s="298"/>
      <c r="H34" s="298"/>
      <c r="I34" s="298"/>
      <c r="J34" s="298"/>
      <c r="K34" s="298"/>
      <c r="L34" s="298"/>
    </row>
    <row r="35" spans="1:12">
      <c r="B35" s="328" t="s">
        <v>65</v>
      </c>
      <c r="C35" s="390">
        <v>416.90014550000001</v>
      </c>
      <c r="D35" s="218">
        <v>432.4000436</v>
      </c>
      <c r="E35" s="298"/>
      <c r="F35" s="298"/>
      <c r="G35" s="298"/>
      <c r="H35" s="298"/>
      <c r="I35" s="298"/>
      <c r="J35" s="298"/>
      <c r="K35" s="298"/>
      <c r="L35" s="298"/>
    </row>
    <row r="36" spans="1:12">
      <c r="B36" s="328" t="s">
        <v>392</v>
      </c>
      <c r="C36" s="390">
        <v>560.03507620000005</v>
      </c>
      <c r="D36" s="218">
        <v>561.13002190000009</v>
      </c>
      <c r="E36" s="298"/>
      <c r="F36" s="298"/>
      <c r="G36" s="298"/>
      <c r="H36" s="298"/>
      <c r="I36" s="298"/>
      <c r="J36" s="298"/>
      <c r="K36" s="298"/>
      <c r="L36" s="298"/>
    </row>
    <row r="37" spans="1:12">
      <c r="B37" s="328" t="s">
        <v>393</v>
      </c>
      <c r="C37" s="390">
        <v>145.65533199999999</v>
      </c>
      <c r="D37" s="218">
        <v>134.51345999999998</v>
      </c>
      <c r="E37" s="298"/>
      <c r="F37" s="298"/>
      <c r="G37" s="298"/>
      <c r="H37" s="298"/>
      <c r="I37" s="298"/>
      <c r="J37" s="298"/>
      <c r="K37" s="298"/>
      <c r="L37" s="298"/>
    </row>
    <row r="38" spans="1:12">
      <c r="B38" s="328" t="s">
        <v>394</v>
      </c>
      <c r="C38" s="390">
        <v>38.545658000000003</v>
      </c>
      <c r="D38" s="218">
        <v>33.105114</v>
      </c>
      <c r="E38" s="298"/>
      <c r="F38" s="298"/>
      <c r="G38" s="298"/>
      <c r="H38" s="298"/>
      <c r="I38" s="298"/>
      <c r="J38" s="298"/>
      <c r="K38" s="298"/>
      <c r="L38" s="298"/>
    </row>
    <row r="39" spans="1:12">
      <c r="B39" s="328" t="s">
        <v>395</v>
      </c>
      <c r="C39" s="390">
        <v>206.51044399999998</v>
      </c>
      <c r="D39" s="218">
        <v>204.43547810000001</v>
      </c>
      <c r="E39" s="298"/>
      <c r="F39" s="298"/>
      <c r="G39" s="298"/>
      <c r="H39" s="298"/>
      <c r="I39" s="298"/>
      <c r="J39" s="298"/>
      <c r="K39" s="298"/>
      <c r="L39" s="298"/>
    </row>
    <row r="40" spans="1:12">
      <c r="B40" s="328" t="s">
        <v>39</v>
      </c>
      <c r="C40" s="390">
        <v>986.23613999999998</v>
      </c>
      <c r="D40" s="218">
        <v>1027.9348600000001</v>
      </c>
      <c r="E40" s="298"/>
      <c r="F40" s="298"/>
      <c r="G40" s="298"/>
      <c r="H40" s="298"/>
      <c r="I40" s="298"/>
      <c r="J40" s="298"/>
      <c r="K40" s="298"/>
      <c r="L40" s="298"/>
    </row>
    <row r="41" spans="1:12">
      <c r="B41" s="328" t="s">
        <v>396</v>
      </c>
      <c r="C41" s="390">
        <v>389.91661700000003</v>
      </c>
      <c r="D41" s="218">
        <v>360.42255930000005</v>
      </c>
      <c r="E41" s="298"/>
      <c r="F41" s="298"/>
      <c r="G41" s="298"/>
      <c r="H41" s="298"/>
      <c r="I41" s="298"/>
      <c r="J41" s="298"/>
      <c r="K41" s="298"/>
      <c r="L41" s="298"/>
    </row>
    <row r="42" spans="1:12">
      <c r="B42" s="328" t="s">
        <v>402</v>
      </c>
      <c r="C42" s="390">
        <v>429.00761869999997</v>
      </c>
      <c r="D42" s="218">
        <v>434.39906540000004</v>
      </c>
      <c r="E42" s="298"/>
      <c r="F42" s="298"/>
      <c r="G42" s="298"/>
      <c r="H42" s="298"/>
      <c r="I42" s="298"/>
      <c r="J42" s="298"/>
      <c r="K42" s="298"/>
      <c r="L42" s="298"/>
    </row>
    <row r="43" spans="1:12">
      <c r="B43" s="328" t="s">
        <v>397</v>
      </c>
      <c r="C43" s="390">
        <v>557.47977400000002</v>
      </c>
      <c r="D43" s="218">
        <v>581.73543400000005</v>
      </c>
      <c r="E43" s="298"/>
      <c r="F43" s="298"/>
      <c r="G43" s="298"/>
      <c r="H43" s="298"/>
      <c r="I43" s="298"/>
      <c r="J43" s="298"/>
      <c r="K43" s="298"/>
      <c r="L43" s="298"/>
    </row>
    <row r="44" spans="1:12">
      <c r="B44" s="328" t="s">
        <v>398</v>
      </c>
      <c r="C44" s="390">
        <v>1534.5432430000001</v>
      </c>
      <c r="D44" s="218">
        <v>1526.3266980000001</v>
      </c>
      <c r="E44" s="298"/>
      <c r="F44" s="298"/>
      <c r="G44" s="298"/>
      <c r="H44" s="298"/>
      <c r="I44" s="298"/>
      <c r="J44" s="298"/>
      <c r="K44" s="298"/>
      <c r="L44" s="298"/>
    </row>
    <row r="45" spans="1:12">
      <c r="B45" s="328" t="s">
        <v>399</v>
      </c>
      <c r="C45" s="390">
        <v>349.77383000000003</v>
      </c>
      <c r="D45" s="218">
        <v>487.91363999999999</v>
      </c>
      <c r="E45" s="298"/>
      <c r="F45" s="298"/>
      <c r="G45" s="298"/>
      <c r="H45" s="298"/>
      <c r="I45" s="298"/>
      <c r="J45" s="298"/>
      <c r="K45" s="298"/>
      <c r="L45" s="298"/>
    </row>
    <row r="46" spans="1:12">
      <c r="B46" s="328" t="s">
        <v>400</v>
      </c>
      <c r="C46" s="390">
        <v>292.85160999999999</v>
      </c>
      <c r="D46" s="218">
        <v>298.14716999999996</v>
      </c>
      <c r="E46" s="298"/>
      <c r="F46" s="298"/>
      <c r="G46" s="298"/>
      <c r="H46" s="298"/>
      <c r="I46" s="298"/>
      <c r="J46" s="298"/>
      <c r="K46" s="298"/>
      <c r="L46" s="298"/>
    </row>
    <row r="47" spans="1:12">
      <c r="B47" s="126"/>
      <c r="C47" s="391"/>
      <c r="D47" s="215"/>
      <c r="E47" s="298"/>
      <c r="F47" s="298"/>
      <c r="G47" s="298"/>
      <c r="H47" s="298"/>
      <c r="I47" s="298"/>
      <c r="J47" s="298"/>
      <c r="K47" s="298"/>
      <c r="L47" s="298"/>
    </row>
    <row r="48" spans="1:12" ht="24.75" customHeight="1" thickBot="1">
      <c r="A48" s="273"/>
      <c r="B48" s="214" t="s">
        <v>94</v>
      </c>
      <c r="C48" s="216">
        <v>67095.510283886004</v>
      </c>
      <c r="D48" s="216">
        <v>67490.778142608004</v>
      </c>
      <c r="E48" s="298"/>
      <c r="F48" s="298"/>
      <c r="G48" s="298"/>
      <c r="H48" s="298"/>
      <c r="I48" s="298"/>
      <c r="J48" s="298"/>
      <c r="K48" s="298"/>
      <c r="L48" s="298"/>
    </row>
    <row r="49" spans="1:12">
      <c r="A49" s="324"/>
      <c r="B49" s="324"/>
      <c r="C49" s="324"/>
      <c r="D49" s="324"/>
      <c r="E49" s="324"/>
      <c r="F49" s="298"/>
      <c r="G49" s="298"/>
      <c r="H49" s="298"/>
      <c r="I49" s="298"/>
      <c r="J49" s="298"/>
      <c r="K49" s="298"/>
      <c r="L49" s="298"/>
    </row>
    <row r="50" spans="1:12">
      <c r="A50" s="324"/>
      <c r="B50" s="324"/>
      <c r="C50" s="324"/>
      <c r="D50" s="324"/>
      <c r="E50" s="324"/>
      <c r="F50" s="298"/>
      <c r="G50" s="298"/>
      <c r="H50" s="298"/>
      <c r="I50" s="298"/>
      <c r="J50" s="298"/>
      <c r="K50" s="298"/>
      <c r="L50" s="298"/>
    </row>
    <row r="51" spans="1:12">
      <c r="B51" s="298"/>
      <c r="C51" s="392"/>
      <c r="D51" s="392"/>
      <c r="E51" s="298"/>
      <c r="F51" s="298"/>
      <c r="G51" s="298"/>
      <c r="H51" s="298"/>
      <c r="I51" s="298"/>
      <c r="J51" s="298"/>
      <c r="K51" s="298"/>
      <c r="L51" s="298"/>
    </row>
    <row r="52" spans="1:12"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</row>
    <row r="53" spans="1:12"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8"/>
    </row>
    <row r="54" spans="1:12">
      <c r="B54" s="298"/>
      <c r="C54" s="298"/>
      <c r="D54" s="298"/>
      <c r="E54" s="298"/>
      <c r="F54" s="298"/>
      <c r="G54" s="298"/>
      <c r="H54" s="298"/>
      <c r="I54" s="298"/>
      <c r="J54" s="298"/>
      <c r="K54" s="298"/>
      <c r="L54" s="298"/>
    </row>
    <row r="55" spans="1:12">
      <c r="B55" s="298"/>
      <c r="C55" s="298"/>
      <c r="D55" s="298"/>
      <c r="E55" s="298"/>
      <c r="F55" s="298"/>
      <c r="G55" s="298"/>
      <c r="H55" s="298"/>
      <c r="I55" s="298"/>
      <c r="J55" s="298"/>
      <c r="K55" s="298"/>
      <c r="L55" s="298"/>
    </row>
    <row r="56" spans="1:12">
      <c r="B56" s="298"/>
      <c r="C56" s="298"/>
      <c r="D56" s="298"/>
      <c r="E56" s="298"/>
      <c r="F56" s="298"/>
      <c r="G56" s="298"/>
      <c r="H56" s="298"/>
      <c r="I56" s="298"/>
      <c r="J56" s="298"/>
      <c r="K56" s="298"/>
      <c r="L56" s="298"/>
    </row>
    <row r="57" spans="1:12">
      <c r="B57" s="298"/>
      <c r="C57" s="298"/>
      <c r="D57" s="298"/>
      <c r="E57" s="298"/>
      <c r="F57" s="298"/>
      <c r="G57" s="298"/>
      <c r="H57" s="298"/>
      <c r="I57" s="298"/>
      <c r="J57" s="298"/>
      <c r="K57" s="298"/>
      <c r="L57" s="298"/>
    </row>
    <row r="58" spans="1:12">
      <c r="B58" s="298"/>
      <c r="C58" s="298"/>
      <c r="D58" s="298"/>
      <c r="E58" s="298"/>
      <c r="F58" s="298"/>
      <c r="G58" s="298"/>
      <c r="H58" s="298"/>
      <c r="I58" s="298"/>
      <c r="J58" s="298"/>
      <c r="K58" s="298"/>
      <c r="L58" s="298"/>
    </row>
    <row r="59" spans="1:12"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</row>
    <row r="60" spans="1:12">
      <c r="B60" s="298"/>
      <c r="C60" s="298"/>
      <c r="D60" s="298"/>
      <c r="E60" s="298"/>
      <c r="F60" s="298"/>
      <c r="G60" s="298"/>
      <c r="H60" s="298"/>
      <c r="I60" s="298"/>
      <c r="J60" s="298"/>
      <c r="K60" s="298"/>
      <c r="L60" s="298"/>
    </row>
    <row r="61" spans="1:12">
      <c r="B61" s="298"/>
      <c r="C61" s="298"/>
      <c r="D61" s="298"/>
      <c r="E61" s="298"/>
      <c r="F61" s="298"/>
      <c r="G61" s="298"/>
      <c r="H61" s="298"/>
      <c r="I61" s="298"/>
      <c r="J61" s="298"/>
      <c r="K61" s="298"/>
      <c r="L61" s="298"/>
    </row>
    <row r="62" spans="1:12">
      <c r="B62" s="298"/>
      <c r="C62" s="298"/>
      <c r="D62" s="298"/>
      <c r="E62" s="298"/>
      <c r="F62" s="298"/>
      <c r="G62" s="298"/>
      <c r="H62" s="298"/>
      <c r="I62" s="298"/>
      <c r="J62" s="298"/>
      <c r="K62" s="298"/>
      <c r="L62" s="298"/>
    </row>
    <row r="63" spans="1:12">
      <c r="B63" s="298"/>
      <c r="C63" s="298"/>
      <c r="D63" s="298"/>
      <c r="E63" s="298"/>
      <c r="F63" s="298"/>
      <c r="G63" s="298"/>
      <c r="H63" s="298"/>
      <c r="I63" s="298"/>
      <c r="J63" s="298"/>
      <c r="K63" s="298"/>
      <c r="L63" s="298"/>
    </row>
    <row r="64" spans="1:12">
      <c r="B64" s="298"/>
      <c r="C64" s="298"/>
      <c r="D64" s="298"/>
      <c r="E64" s="298"/>
      <c r="F64" s="298"/>
      <c r="G64" s="298"/>
      <c r="H64" s="298"/>
      <c r="I64" s="298"/>
      <c r="J64" s="298"/>
      <c r="K64" s="298"/>
      <c r="L64" s="298"/>
    </row>
    <row r="65" spans="2:12">
      <c r="B65" s="298"/>
      <c r="C65" s="298"/>
      <c r="D65" s="298"/>
      <c r="E65" s="298"/>
      <c r="F65" s="298"/>
      <c r="G65" s="298"/>
      <c r="H65" s="298"/>
      <c r="I65" s="298"/>
      <c r="J65" s="298"/>
      <c r="K65" s="298"/>
      <c r="L65" s="298"/>
    </row>
    <row r="66" spans="2:12">
      <c r="B66" s="298"/>
      <c r="C66" s="298"/>
      <c r="D66" s="298"/>
      <c r="E66" s="298"/>
      <c r="F66" s="298"/>
      <c r="G66" s="298"/>
      <c r="H66" s="298"/>
      <c r="I66" s="298"/>
      <c r="J66" s="298"/>
      <c r="K66" s="298"/>
      <c r="L66" s="298"/>
    </row>
    <row r="67" spans="2:12">
      <c r="B67" s="298"/>
      <c r="C67" s="298"/>
      <c r="D67" s="298"/>
      <c r="E67" s="298"/>
      <c r="F67" s="298"/>
      <c r="G67" s="298"/>
      <c r="H67" s="298"/>
      <c r="I67" s="298"/>
      <c r="J67" s="298"/>
      <c r="K67" s="298"/>
      <c r="L67" s="298"/>
    </row>
    <row r="68" spans="2:12">
      <c r="B68" s="298"/>
      <c r="C68" s="298"/>
      <c r="D68" s="298"/>
      <c r="E68" s="298"/>
      <c r="F68" s="298"/>
      <c r="G68" s="298"/>
      <c r="H68" s="298"/>
      <c r="I68" s="298"/>
      <c r="J68" s="298"/>
      <c r="K68" s="298"/>
      <c r="L68" s="298"/>
    </row>
    <row r="69" spans="2:12">
      <c r="B69" s="298"/>
      <c r="C69" s="298"/>
      <c r="D69" s="298"/>
      <c r="E69" s="298"/>
      <c r="F69" s="298"/>
      <c r="G69" s="298"/>
      <c r="H69" s="298"/>
      <c r="I69" s="298"/>
      <c r="J69" s="298"/>
      <c r="K69" s="298"/>
      <c r="L69" s="298"/>
    </row>
    <row r="70" spans="2:12">
      <c r="B70" s="298"/>
      <c r="C70" s="298"/>
      <c r="D70" s="298"/>
      <c r="E70" s="298"/>
      <c r="F70" s="298"/>
      <c r="G70" s="298"/>
      <c r="H70" s="298"/>
      <c r="I70" s="298"/>
      <c r="J70" s="298"/>
      <c r="K70" s="298"/>
      <c r="L70" s="298"/>
    </row>
    <row r="71" spans="2:12">
      <c r="B71" s="298"/>
      <c r="C71" s="298"/>
      <c r="D71" s="298"/>
      <c r="E71" s="298"/>
      <c r="F71" s="298"/>
      <c r="G71" s="298"/>
      <c r="H71" s="298"/>
      <c r="I71" s="298"/>
      <c r="J71" s="298"/>
      <c r="K71" s="298"/>
      <c r="L71" s="298"/>
    </row>
    <row r="72" spans="2:12">
      <c r="B72" s="298"/>
      <c r="C72" s="298"/>
      <c r="D72" s="298"/>
      <c r="E72" s="298"/>
      <c r="F72" s="298"/>
      <c r="G72" s="298"/>
      <c r="H72" s="298"/>
      <c r="I72" s="298"/>
      <c r="J72" s="298"/>
      <c r="K72" s="298"/>
      <c r="L72" s="298"/>
    </row>
    <row r="73" spans="2:12">
      <c r="B73" s="298"/>
      <c r="C73" s="298"/>
      <c r="D73" s="298"/>
      <c r="E73" s="298"/>
      <c r="F73" s="298"/>
      <c r="G73" s="298"/>
      <c r="H73" s="298"/>
      <c r="I73" s="298"/>
      <c r="J73" s="298"/>
      <c r="K73" s="298"/>
      <c r="L73" s="298"/>
    </row>
    <row r="74" spans="2:12">
      <c r="B74" s="298"/>
      <c r="C74" s="298"/>
      <c r="D74" s="298"/>
      <c r="E74" s="298"/>
      <c r="F74" s="298"/>
      <c r="G74" s="298"/>
      <c r="H74" s="298"/>
      <c r="I74" s="298"/>
      <c r="J74" s="298"/>
      <c r="K74" s="298"/>
      <c r="L74" s="298"/>
    </row>
    <row r="75" spans="2:12">
      <c r="B75" s="298"/>
      <c r="C75" s="298"/>
      <c r="D75" s="298"/>
      <c r="E75" s="298"/>
      <c r="F75" s="298"/>
      <c r="G75" s="298"/>
      <c r="H75" s="298"/>
      <c r="I75" s="298"/>
      <c r="J75" s="298"/>
      <c r="K75" s="298"/>
      <c r="L75" s="298"/>
    </row>
    <row r="76" spans="2:12">
      <c r="B76" s="298"/>
      <c r="C76" s="298"/>
      <c r="D76" s="298"/>
      <c r="E76" s="298"/>
      <c r="F76" s="298"/>
      <c r="G76" s="298"/>
      <c r="H76" s="298"/>
      <c r="I76" s="298"/>
      <c r="J76" s="298"/>
      <c r="K76" s="298"/>
      <c r="L76" s="298"/>
    </row>
    <row r="77" spans="2:12">
      <c r="B77" s="298"/>
      <c r="C77" s="298"/>
      <c r="D77" s="298"/>
      <c r="E77" s="298"/>
      <c r="F77" s="298"/>
      <c r="G77" s="298"/>
      <c r="H77" s="298"/>
      <c r="I77" s="298"/>
      <c r="J77" s="298"/>
      <c r="K77" s="298"/>
      <c r="L77" s="298"/>
    </row>
    <row r="78" spans="2:12">
      <c r="B78" s="298"/>
      <c r="C78" s="298"/>
      <c r="D78" s="298"/>
      <c r="E78" s="298"/>
      <c r="F78" s="298"/>
      <c r="G78" s="298"/>
      <c r="H78" s="298"/>
      <c r="I78" s="298"/>
      <c r="J78" s="298"/>
      <c r="K78" s="298"/>
      <c r="L78" s="298"/>
    </row>
    <row r="79" spans="2:12">
      <c r="B79" s="298"/>
      <c r="C79" s="298"/>
      <c r="D79" s="298"/>
      <c r="E79" s="298"/>
      <c r="F79" s="298"/>
      <c r="G79" s="298"/>
      <c r="H79" s="298"/>
      <c r="I79" s="298"/>
      <c r="J79" s="298"/>
      <c r="K79" s="298"/>
      <c r="L79" s="298"/>
    </row>
    <row r="80" spans="2:12">
      <c r="B80" s="298"/>
      <c r="C80" s="298"/>
      <c r="D80" s="298"/>
      <c r="E80" s="298"/>
      <c r="F80" s="298"/>
      <c r="G80" s="298"/>
      <c r="H80" s="298"/>
      <c r="I80" s="298"/>
      <c r="J80" s="298"/>
      <c r="K80" s="298"/>
      <c r="L80" s="298"/>
    </row>
    <row r="81" spans="2:12">
      <c r="B81" s="298"/>
      <c r="C81" s="298"/>
      <c r="D81" s="298"/>
      <c r="E81" s="298"/>
      <c r="F81" s="298"/>
      <c r="G81" s="298"/>
      <c r="H81" s="298"/>
      <c r="I81" s="298"/>
      <c r="J81" s="298"/>
      <c r="K81" s="298"/>
      <c r="L81" s="298"/>
    </row>
    <row r="82" spans="2:12">
      <c r="B82" s="298"/>
      <c r="C82" s="298"/>
      <c r="D82" s="298"/>
      <c r="E82" s="298"/>
      <c r="F82" s="298"/>
      <c r="G82" s="298"/>
      <c r="H82" s="298"/>
      <c r="I82" s="298"/>
      <c r="J82" s="298"/>
      <c r="K82" s="298"/>
      <c r="L82" s="298"/>
    </row>
    <row r="83" spans="2:12"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98"/>
    </row>
    <row r="84" spans="2:12">
      <c r="B84" s="298"/>
      <c r="C84" s="298"/>
      <c r="D84" s="298"/>
      <c r="E84" s="298"/>
      <c r="F84" s="298"/>
      <c r="G84" s="298"/>
      <c r="H84" s="298"/>
      <c r="I84" s="298"/>
      <c r="J84" s="298"/>
      <c r="K84" s="298"/>
      <c r="L84" s="298"/>
    </row>
    <row r="85" spans="2:12">
      <c r="B85" s="298"/>
      <c r="C85" s="298"/>
      <c r="D85" s="298"/>
      <c r="E85" s="298"/>
      <c r="F85" s="298"/>
      <c r="G85" s="298"/>
      <c r="H85" s="298"/>
      <c r="I85" s="298"/>
      <c r="J85" s="298"/>
      <c r="K85" s="298"/>
      <c r="L85" s="298"/>
    </row>
    <row r="86" spans="2:12">
      <c r="B86" s="298"/>
      <c r="C86" s="298"/>
      <c r="D86" s="298"/>
      <c r="E86" s="298"/>
      <c r="F86" s="298"/>
      <c r="G86" s="298"/>
      <c r="H86" s="298"/>
      <c r="I86" s="298"/>
      <c r="J86" s="298"/>
      <c r="K86" s="298"/>
      <c r="L86" s="298"/>
    </row>
    <row r="87" spans="2:12">
      <c r="B87" s="298"/>
      <c r="C87" s="298"/>
      <c r="D87" s="298"/>
      <c r="E87" s="298"/>
      <c r="F87" s="298"/>
      <c r="G87" s="298"/>
      <c r="H87" s="298"/>
      <c r="I87" s="298"/>
      <c r="J87" s="298"/>
      <c r="K87" s="298"/>
      <c r="L87" s="298"/>
    </row>
    <row r="88" spans="2:12">
      <c r="B88" s="298"/>
      <c r="C88" s="298"/>
      <c r="D88" s="298"/>
      <c r="E88" s="298"/>
      <c r="F88" s="298"/>
      <c r="G88" s="298"/>
      <c r="H88" s="298"/>
      <c r="I88" s="298"/>
      <c r="J88" s="298"/>
      <c r="K88" s="298"/>
      <c r="L88" s="298"/>
    </row>
    <row r="89" spans="2:12">
      <c r="B89" s="298"/>
      <c r="C89" s="298"/>
      <c r="D89" s="298"/>
      <c r="E89" s="298"/>
      <c r="F89" s="298"/>
      <c r="G89" s="298"/>
      <c r="H89" s="298"/>
      <c r="I89" s="298"/>
      <c r="J89" s="298"/>
      <c r="K89" s="298"/>
      <c r="L89" s="298"/>
    </row>
    <row r="90" spans="2:12">
      <c r="B90" s="298"/>
      <c r="C90" s="298"/>
      <c r="D90" s="298"/>
      <c r="E90" s="298"/>
      <c r="F90" s="298"/>
      <c r="G90" s="298"/>
      <c r="H90" s="298"/>
      <c r="I90" s="298"/>
      <c r="J90" s="298"/>
      <c r="K90" s="298"/>
      <c r="L90" s="298"/>
    </row>
    <row r="91" spans="2:12">
      <c r="B91" s="298"/>
      <c r="C91" s="298"/>
      <c r="D91" s="298"/>
      <c r="E91" s="298"/>
      <c r="F91" s="298"/>
      <c r="G91" s="298"/>
      <c r="H91" s="298"/>
      <c r="I91" s="298"/>
      <c r="J91" s="298"/>
      <c r="K91" s="298"/>
      <c r="L91" s="298"/>
    </row>
    <row r="92" spans="2:12">
      <c r="B92" s="298"/>
      <c r="C92" s="298"/>
      <c r="D92" s="298"/>
      <c r="E92" s="298"/>
      <c r="F92" s="298"/>
      <c r="G92" s="298"/>
      <c r="H92" s="298"/>
      <c r="I92" s="298"/>
      <c r="J92" s="298"/>
      <c r="K92" s="298"/>
      <c r="L92" s="298"/>
    </row>
    <row r="93" spans="2:12">
      <c r="B93" s="298"/>
      <c r="C93" s="298"/>
      <c r="D93" s="298"/>
      <c r="E93" s="298"/>
      <c r="F93" s="298"/>
      <c r="G93" s="298"/>
      <c r="H93" s="298"/>
      <c r="I93" s="298"/>
      <c r="J93" s="298"/>
      <c r="K93" s="298"/>
      <c r="L93" s="298"/>
    </row>
    <row r="94" spans="2:12">
      <c r="B94" s="298"/>
      <c r="C94" s="298"/>
      <c r="D94" s="298"/>
      <c r="E94" s="298"/>
      <c r="F94" s="298"/>
      <c r="G94" s="298"/>
      <c r="H94" s="298"/>
      <c r="I94" s="298"/>
      <c r="J94" s="298"/>
      <c r="K94" s="298"/>
      <c r="L94" s="298"/>
    </row>
    <row r="95" spans="2:12">
      <c r="B95" s="298"/>
      <c r="C95" s="298"/>
      <c r="D95" s="298"/>
      <c r="E95" s="298"/>
      <c r="F95" s="298"/>
      <c r="G95" s="298"/>
      <c r="H95" s="298"/>
      <c r="I95" s="298"/>
      <c r="J95" s="298"/>
      <c r="K95" s="298"/>
      <c r="L95" s="298"/>
    </row>
    <row r="96" spans="2:12">
      <c r="B96" s="298"/>
      <c r="C96" s="298"/>
      <c r="D96" s="298"/>
      <c r="E96" s="298"/>
      <c r="F96" s="298"/>
      <c r="G96" s="298"/>
      <c r="H96" s="298"/>
      <c r="I96" s="298"/>
      <c r="J96" s="298"/>
      <c r="K96" s="298"/>
      <c r="L96" s="298"/>
    </row>
    <row r="97" spans="2:12">
      <c r="B97" s="298"/>
      <c r="C97" s="298"/>
      <c r="D97" s="298"/>
      <c r="E97" s="298"/>
      <c r="F97" s="298"/>
      <c r="G97" s="298"/>
      <c r="H97" s="298"/>
      <c r="I97" s="298"/>
      <c r="J97" s="298"/>
      <c r="K97" s="298"/>
      <c r="L97" s="298"/>
    </row>
    <row r="98" spans="2:12">
      <c r="B98" s="298"/>
      <c r="C98" s="298"/>
      <c r="D98" s="298"/>
      <c r="E98" s="298"/>
      <c r="F98" s="298"/>
      <c r="G98" s="298"/>
      <c r="H98" s="298"/>
      <c r="I98" s="298"/>
      <c r="J98" s="298"/>
      <c r="K98" s="298"/>
      <c r="L98" s="298"/>
    </row>
    <row r="99" spans="2:12">
      <c r="B99" s="298"/>
      <c r="C99" s="298"/>
      <c r="D99" s="298"/>
      <c r="E99" s="298"/>
      <c r="F99" s="298"/>
      <c r="G99" s="298"/>
      <c r="H99" s="298"/>
      <c r="I99" s="298"/>
      <c r="J99" s="298"/>
      <c r="K99" s="298"/>
      <c r="L99" s="298"/>
    </row>
    <row r="100" spans="2:12"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  <c r="L100" s="298"/>
    </row>
    <row r="101" spans="2:12">
      <c r="B101" s="298"/>
      <c r="C101" s="298"/>
      <c r="D101" s="298"/>
      <c r="E101" s="298"/>
      <c r="F101" s="298"/>
      <c r="G101" s="298"/>
      <c r="H101" s="298"/>
      <c r="I101" s="298"/>
      <c r="J101" s="298"/>
      <c r="K101" s="298"/>
      <c r="L101" s="298"/>
    </row>
    <row r="102" spans="2:12">
      <c r="B102" s="298"/>
      <c r="C102" s="298"/>
      <c r="D102" s="298"/>
      <c r="E102" s="298"/>
      <c r="F102" s="298"/>
      <c r="G102" s="298"/>
      <c r="H102" s="298"/>
      <c r="I102" s="298"/>
      <c r="J102" s="298"/>
      <c r="K102" s="298"/>
      <c r="L102" s="298"/>
    </row>
    <row r="103" spans="2:12">
      <c r="B103" s="298"/>
      <c r="C103" s="298"/>
      <c r="D103" s="298"/>
      <c r="E103" s="298"/>
      <c r="F103" s="298"/>
      <c r="G103" s="298"/>
      <c r="H103" s="298"/>
      <c r="I103" s="298"/>
      <c r="J103" s="298"/>
      <c r="K103" s="298"/>
      <c r="L103" s="298"/>
    </row>
    <row r="104" spans="2:12">
      <c r="B104" s="298"/>
      <c r="C104" s="298"/>
      <c r="D104" s="298"/>
      <c r="E104" s="298"/>
      <c r="F104" s="298"/>
      <c r="G104" s="298"/>
      <c r="H104" s="298"/>
      <c r="I104" s="298"/>
      <c r="J104" s="298"/>
      <c r="K104" s="298"/>
      <c r="L104" s="298"/>
    </row>
    <row r="105" spans="2:12">
      <c r="B105" s="298"/>
      <c r="C105" s="298"/>
      <c r="D105" s="298"/>
      <c r="E105" s="298"/>
      <c r="F105" s="298"/>
      <c r="G105" s="298"/>
      <c r="H105" s="298"/>
      <c r="I105" s="298"/>
      <c r="J105" s="298"/>
      <c r="K105" s="298"/>
      <c r="L105" s="298"/>
    </row>
    <row r="106" spans="2:12">
      <c r="B106" s="298"/>
      <c r="C106" s="298"/>
      <c r="D106" s="298"/>
      <c r="E106" s="298"/>
      <c r="F106" s="298"/>
      <c r="G106" s="298"/>
      <c r="H106" s="298"/>
      <c r="I106" s="298"/>
      <c r="J106" s="298"/>
      <c r="K106" s="298"/>
      <c r="L106" s="298"/>
    </row>
    <row r="107" spans="2:12">
      <c r="B107" s="298"/>
      <c r="C107" s="298"/>
      <c r="D107" s="298"/>
      <c r="E107" s="298"/>
      <c r="F107" s="298"/>
      <c r="G107" s="298"/>
      <c r="H107" s="298"/>
      <c r="I107" s="298"/>
      <c r="J107" s="298"/>
      <c r="K107" s="298"/>
      <c r="L107" s="298"/>
    </row>
    <row r="108" spans="2:12">
      <c r="B108" s="298"/>
      <c r="C108" s="298"/>
      <c r="D108" s="298"/>
      <c r="E108" s="298"/>
      <c r="F108" s="298"/>
      <c r="G108" s="298"/>
      <c r="H108" s="298"/>
      <c r="I108" s="298"/>
      <c r="J108" s="298"/>
      <c r="K108" s="298"/>
      <c r="L108" s="298"/>
    </row>
    <row r="109" spans="2:12">
      <c r="B109" s="298"/>
      <c r="C109" s="298"/>
      <c r="D109" s="298"/>
      <c r="E109" s="298"/>
      <c r="F109" s="298"/>
      <c r="G109" s="298"/>
      <c r="H109" s="298"/>
      <c r="I109" s="298"/>
      <c r="J109" s="298"/>
      <c r="K109" s="298"/>
      <c r="L109" s="298"/>
    </row>
    <row r="110" spans="2:12">
      <c r="B110" s="298"/>
      <c r="C110" s="298"/>
      <c r="D110" s="298"/>
      <c r="E110" s="298"/>
      <c r="F110" s="298"/>
      <c r="G110" s="298"/>
      <c r="H110" s="298"/>
      <c r="I110" s="298"/>
      <c r="J110" s="298"/>
      <c r="K110" s="298"/>
      <c r="L110" s="298"/>
    </row>
    <row r="111" spans="2:12">
      <c r="B111" s="298"/>
      <c r="C111" s="298"/>
      <c r="D111" s="298"/>
      <c r="E111" s="298"/>
      <c r="F111" s="298"/>
      <c r="G111" s="298"/>
      <c r="H111" s="298"/>
      <c r="I111" s="298"/>
      <c r="J111" s="298"/>
      <c r="K111" s="298"/>
      <c r="L111" s="298"/>
    </row>
    <row r="112" spans="2:12">
      <c r="B112" s="298"/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</row>
    <row r="113" spans="2:12">
      <c r="B113" s="298"/>
      <c r="C113" s="298"/>
      <c r="D113" s="298"/>
      <c r="E113" s="298"/>
      <c r="F113" s="298"/>
      <c r="G113" s="298"/>
      <c r="H113" s="298"/>
      <c r="I113" s="298"/>
      <c r="J113" s="298"/>
      <c r="K113" s="298"/>
      <c r="L113" s="298"/>
    </row>
    <row r="114" spans="2:12">
      <c r="B114" s="298"/>
      <c r="C114" s="298"/>
      <c r="D114" s="298"/>
      <c r="E114" s="298"/>
      <c r="F114" s="298"/>
      <c r="G114" s="298"/>
      <c r="H114" s="298"/>
      <c r="I114" s="298"/>
      <c r="J114" s="298"/>
      <c r="K114" s="298"/>
      <c r="L114" s="298"/>
    </row>
    <row r="115" spans="2:12">
      <c r="B115" s="298"/>
      <c r="C115" s="298"/>
      <c r="D115" s="298"/>
      <c r="E115" s="298"/>
      <c r="F115" s="298"/>
      <c r="G115" s="298"/>
      <c r="H115" s="298"/>
      <c r="I115" s="298"/>
      <c r="J115" s="298"/>
      <c r="K115" s="298"/>
      <c r="L115" s="298"/>
    </row>
    <row r="116" spans="2:12">
      <c r="B116" s="298"/>
      <c r="C116" s="298"/>
      <c r="D116" s="298"/>
      <c r="E116" s="298"/>
      <c r="F116" s="298"/>
      <c r="G116" s="298"/>
      <c r="H116" s="298"/>
      <c r="I116" s="298"/>
      <c r="J116" s="298"/>
      <c r="K116" s="298"/>
      <c r="L116" s="298"/>
    </row>
    <row r="117" spans="2:12">
      <c r="B117" s="298"/>
      <c r="C117" s="298"/>
      <c r="D117" s="298"/>
      <c r="E117" s="298"/>
      <c r="F117" s="298"/>
      <c r="G117" s="298"/>
      <c r="H117" s="298"/>
      <c r="I117" s="298"/>
      <c r="J117" s="298"/>
      <c r="K117" s="298"/>
      <c r="L117" s="298"/>
    </row>
    <row r="118" spans="2:12">
      <c r="B118" s="298"/>
      <c r="C118" s="298"/>
      <c r="D118" s="298"/>
      <c r="E118" s="298"/>
      <c r="F118" s="298"/>
      <c r="G118" s="298"/>
      <c r="H118" s="298"/>
      <c r="I118" s="298"/>
      <c r="J118" s="298"/>
      <c r="K118" s="298"/>
      <c r="L118" s="298"/>
    </row>
    <row r="119" spans="2:12">
      <c r="B119" s="298"/>
      <c r="C119" s="298"/>
      <c r="D119" s="298"/>
      <c r="E119" s="298"/>
      <c r="F119" s="298"/>
      <c r="G119" s="298"/>
      <c r="H119" s="298"/>
      <c r="I119" s="298"/>
      <c r="J119" s="298"/>
      <c r="K119" s="298"/>
      <c r="L119" s="298"/>
    </row>
    <row r="120" spans="2:12">
      <c r="B120" s="298"/>
      <c r="C120" s="298"/>
      <c r="D120" s="298"/>
      <c r="E120" s="298"/>
      <c r="F120" s="298"/>
      <c r="G120" s="298"/>
      <c r="H120" s="298"/>
      <c r="I120" s="298"/>
      <c r="J120" s="298"/>
      <c r="K120" s="298"/>
      <c r="L120" s="298"/>
    </row>
    <row r="121" spans="2:12">
      <c r="B121" s="298"/>
      <c r="C121" s="298"/>
      <c r="D121" s="298"/>
      <c r="E121" s="298"/>
      <c r="F121" s="298"/>
      <c r="G121" s="298"/>
      <c r="H121" s="298"/>
      <c r="I121" s="298"/>
      <c r="J121" s="298"/>
      <c r="K121" s="298"/>
      <c r="L121" s="298"/>
    </row>
    <row r="122" spans="2:12">
      <c r="B122" s="298"/>
      <c r="C122" s="298"/>
      <c r="D122" s="298"/>
      <c r="E122" s="298"/>
      <c r="F122" s="298"/>
      <c r="G122" s="298"/>
      <c r="H122" s="298"/>
      <c r="I122" s="298"/>
      <c r="J122" s="298"/>
      <c r="K122" s="298"/>
      <c r="L122" s="298"/>
    </row>
    <row r="123" spans="2:12">
      <c r="B123" s="298"/>
      <c r="C123" s="298"/>
      <c r="D123" s="298"/>
      <c r="E123" s="298"/>
      <c r="F123" s="298"/>
      <c r="G123" s="298"/>
      <c r="H123" s="298"/>
      <c r="I123" s="298"/>
      <c r="J123" s="298"/>
      <c r="K123" s="298"/>
      <c r="L123" s="298"/>
    </row>
    <row r="124" spans="2:12">
      <c r="B124" s="298"/>
      <c r="C124" s="298"/>
      <c r="D124" s="298"/>
      <c r="E124" s="298"/>
      <c r="F124" s="298"/>
      <c r="G124" s="298"/>
      <c r="H124" s="298"/>
      <c r="I124" s="298"/>
      <c r="J124" s="298"/>
      <c r="K124" s="298"/>
      <c r="L124" s="298"/>
    </row>
    <row r="125" spans="2:12">
      <c r="B125" s="298"/>
      <c r="C125" s="298"/>
      <c r="D125" s="298"/>
      <c r="E125" s="298"/>
      <c r="F125" s="298"/>
      <c r="G125" s="298"/>
      <c r="H125" s="298"/>
      <c r="I125" s="298"/>
      <c r="J125" s="298"/>
      <c r="K125" s="298"/>
      <c r="L125" s="298"/>
    </row>
    <row r="126" spans="2:12">
      <c r="B126" s="298"/>
      <c r="C126" s="298"/>
      <c r="D126" s="298"/>
      <c r="E126" s="298"/>
      <c r="F126" s="298"/>
      <c r="G126" s="298"/>
      <c r="H126" s="298"/>
      <c r="I126" s="298"/>
      <c r="J126" s="298"/>
      <c r="K126" s="298"/>
      <c r="L126" s="298"/>
    </row>
    <row r="127" spans="2:12">
      <c r="B127" s="298"/>
      <c r="C127" s="298"/>
      <c r="D127" s="298"/>
      <c r="E127" s="298"/>
      <c r="F127" s="298"/>
      <c r="G127" s="298"/>
      <c r="H127" s="298"/>
      <c r="I127" s="298"/>
      <c r="J127" s="298"/>
      <c r="K127" s="298"/>
      <c r="L127" s="298"/>
    </row>
    <row r="128" spans="2:12">
      <c r="B128" s="298"/>
      <c r="C128" s="298"/>
      <c r="D128" s="298"/>
      <c r="E128" s="298"/>
      <c r="F128" s="298"/>
      <c r="G128" s="298"/>
      <c r="H128" s="298"/>
      <c r="I128" s="298"/>
      <c r="J128" s="298"/>
      <c r="K128" s="298"/>
      <c r="L128" s="298"/>
    </row>
    <row r="129" spans="2:12">
      <c r="B129" s="298"/>
      <c r="C129" s="298"/>
      <c r="D129" s="298"/>
      <c r="E129" s="298"/>
      <c r="F129" s="298"/>
      <c r="G129" s="298"/>
      <c r="H129" s="298"/>
      <c r="I129" s="298"/>
      <c r="J129" s="298"/>
      <c r="K129" s="298"/>
      <c r="L129" s="298"/>
    </row>
    <row r="130" spans="2:12">
      <c r="B130" s="298"/>
      <c r="C130" s="298"/>
      <c r="D130" s="298"/>
      <c r="E130" s="298"/>
      <c r="F130" s="298"/>
      <c r="G130" s="298"/>
      <c r="H130" s="298"/>
      <c r="I130" s="298"/>
      <c r="J130" s="298"/>
      <c r="K130" s="298"/>
      <c r="L130" s="298"/>
    </row>
    <row r="131" spans="2:12">
      <c r="B131" s="298"/>
      <c r="C131" s="298"/>
      <c r="D131" s="298"/>
      <c r="E131" s="298"/>
      <c r="F131" s="298"/>
      <c r="G131" s="298"/>
      <c r="H131" s="298"/>
      <c r="I131" s="298"/>
      <c r="J131" s="298"/>
      <c r="K131" s="298"/>
      <c r="L131" s="298"/>
    </row>
    <row r="132" spans="2:12">
      <c r="B132" s="298"/>
      <c r="C132" s="298"/>
      <c r="D132" s="298"/>
      <c r="E132" s="298"/>
      <c r="F132" s="298"/>
      <c r="G132" s="298"/>
      <c r="H132" s="298"/>
      <c r="I132" s="298"/>
      <c r="J132" s="298"/>
      <c r="K132" s="298"/>
      <c r="L132" s="298"/>
    </row>
    <row r="133" spans="2:12">
      <c r="B133" s="298"/>
      <c r="C133" s="298"/>
      <c r="D133" s="298"/>
      <c r="E133" s="298"/>
      <c r="F133" s="298"/>
      <c r="G133" s="298"/>
      <c r="H133" s="298"/>
      <c r="I133" s="298"/>
      <c r="J133" s="298"/>
      <c r="K133" s="298"/>
      <c r="L133" s="298"/>
    </row>
    <row r="134" spans="2:12">
      <c r="B134" s="298"/>
      <c r="C134" s="298"/>
      <c r="D134" s="298"/>
      <c r="E134" s="298"/>
      <c r="F134" s="298"/>
      <c r="G134" s="298"/>
      <c r="H134" s="298"/>
      <c r="I134" s="298"/>
      <c r="J134" s="298"/>
      <c r="K134" s="298"/>
      <c r="L134" s="298"/>
    </row>
    <row r="135" spans="2:12">
      <c r="B135" s="298"/>
      <c r="C135" s="298"/>
      <c r="D135" s="298"/>
      <c r="E135" s="298"/>
      <c r="F135" s="298"/>
      <c r="G135" s="298"/>
      <c r="H135" s="298"/>
      <c r="I135" s="298"/>
      <c r="J135" s="298"/>
      <c r="K135" s="298"/>
      <c r="L135" s="298"/>
    </row>
    <row r="136" spans="2:12">
      <c r="B136" s="298"/>
      <c r="C136" s="298"/>
      <c r="D136" s="298"/>
      <c r="E136" s="298"/>
      <c r="F136" s="298"/>
      <c r="G136" s="298"/>
      <c r="H136" s="298"/>
      <c r="I136" s="298"/>
      <c r="J136" s="298"/>
      <c r="K136" s="298"/>
      <c r="L136" s="298"/>
    </row>
    <row r="137" spans="2:12">
      <c r="B137" s="298"/>
      <c r="C137" s="298"/>
      <c r="D137" s="298"/>
      <c r="E137" s="298"/>
      <c r="F137" s="298"/>
      <c r="G137" s="298"/>
      <c r="H137" s="298"/>
      <c r="I137" s="298"/>
      <c r="J137" s="298"/>
      <c r="K137" s="298"/>
      <c r="L137" s="298"/>
    </row>
    <row r="138" spans="2:12">
      <c r="B138" s="298"/>
      <c r="C138" s="298"/>
      <c r="D138" s="298"/>
      <c r="E138" s="298"/>
      <c r="F138" s="298"/>
      <c r="G138" s="298"/>
      <c r="H138" s="298"/>
      <c r="I138" s="298"/>
      <c r="J138" s="298"/>
      <c r="K138" s="298"/>
      <c r="L138" s="298"/>
    </row>
    <row r="139" spans="2:12">
      <c r="B139" s="298"/>
      <c r="C139" s="298"/>
      <c r="D139" s="298"/>
      <c r="E139" s="298"/>
      <c r="F139" s="298"/>
      <c r="G139" s="298"/>
      <c r="H139" s="298"/>
      <c r="I139" s="298"/>
      <c r="J139" s="298"/>
      <c r="K139" s="298"/>
      <c r="L139" s="298"/>
    </row>
    <row r="140" spans="2:12">
      <c r="B140" s="298"/>
      <c r="C140" s="298"/>
      <c r="D140" s="298"/>
      <c r="E140" s="298"/>
      <c r="F140" s="298"/>
      <c r="G140" s="298"/>
      <c r="H140" s="298"/>
      <c r="I140" s="298"/>
      <c r="J140" s="298"/>
      <c r="K140" s="298"/>
      <c r="L140" s="298"/>
    </row>
    <row r="141" spans="2:12">
      <c r="B141" s="298"/>
      <c r="C141" s="298"/>
      <c r="D141" s="298"/>
      <c r="E141" s="298"/>
      <c r="F141" s="298"/>
      <c r="G141" s="298"/>
      <c r="H141" s="298"/>
      <c r="I141" s="298"/>
      <c r="J141" s="298"/>
      <c r="K141" s="298"/>
      <c r="L141" s="298"/>
    </row>
    <row r="142" spans="2:12">
      <c r="B142" s="298"/>
      <c r="C142" s="298"/>
      <c r="D142" s="298"/>
      <c r="E142" s="298"/>
      <c r="F142" s="298"/>
      <c r="G142" s="298"/>
      <c r="H142" s="298"/>
      <c r="I142" s="298"/>
      <c r="J142" s="298"/>
      <c r="K142" s="298"/>
      <c r="L142" s="298"/>
    </row>
    <row r="143" spans="2:12">
      <c r="B143" s="298"/>
      <c r="C143" s="298"/>
      <c r="D143" s="298"/>
      <c r="E143" s="298"/>
      <c r="F143" s="298"/>
      <c r="G143" s="298"/>
      <c r="H143" s="298"/>
      <c r="I143" s="298"/>
      <c r="J143" s="298"/>
      <c r="K143" s="298"/>
      <c r="L143" s="298"/>
    </row>
    <row r="144" spans="2:12">
      <c r="B144" s="298"/>
      <c r="C144" s="298"/>
      <c r="D144" s="298"/>
      <c r="E144" s="298"/>
      <c r="F144" s="298"/>
      <c r="G144" s="298"/>
      <c r="H144" s="298"/>
      <c r="I144" s="298"/>
      <c r="J144" s="298"/>
      <c r="K144" s="298"/>
      <c r="L144" s="298"/>
    </row>
    <row r="145" spans="2:12">
      <c r="B145" s="298"/>
      <c r="C145" s="298"/>
      <c r="D145" s="298"/>
      <c r="E145" s="298"/>
      <c r="F145" s="298"/>
      <c r="G145" s="298"/>
      <c r="H145" s="298"/>
      <c r="I145" s="298"/>
      <c r="J145" s="298"/>
      <c r="K145" s="298"/>
      <c r="L145" s="298"/>
    </row>
    <row r="146" spans="2:12">
      <c r="B146" s="298"/>
      <c r="C146" s="298"/>
      <c r="D146" s="298"/>
      <c r="E146" s="298"/>
      <c r="F146" s="298"/>
      <c r="G146" s="298"/>
      <c r="H146" s="298"/>
      <c r="I146" s="298"/>
      <c r="J146" s="298"/>
      <c r="K146" s="298"/>
      <c r="L146" s="298"/>
    </row>
    <row r="147" spans="2:12">
      <c r="B147" s="298"/>
      <c r="C147" s="298"/>
      <c r="D147" s="298"/>
      <c r="E147" s="298"/>
      <c r="F147" s="298"/>
      <c r="G147" s="298"/>
      <c r="H147" s="298"/>
      <c r="I147" s="298"/>
      <c r="J147" s="298"/>
      <c r="K147" s="298"/>
      <c r="L147" s="298"/>
    </row>
    <row r="148" spans="2:12">
      <c r="B148" s="298"/>
      <c r="C148" s="298"/>
      <c r="D148" s="298"/>
      <c r="E148" s="298"/>
      <c r="F148" s="298"/>
      <c r="G148" s="298"/>
      <c r="H148" s="298"/>
      <c r="I148" s="298"/>
      <c r="J148" s="298"/>
      <c r="K148" s="298"/>
      <c r="L148" s="298"/>
    </row>
    <row r="149" spans="2:12">
      <c r="B149" s="298"/>
      <c r="C149" s="298"/>
      <c r="D149" s="298"/>
      <c r="E149" s="298"/>
      <c r="F149" s="298"/>
      <c r="G149" s="298"/>
      <c r="H149" s="298"/>
      <c r="I149" s="298"/>
      <c r="J149" s="298"/>
      <c r="K149" s="298"/>
      <c r="L149" s="298"/>
    </row>
    <row r="150" spans="2:12">
      <c r="B150" s="298"/>
      <c r="C150" s="298"/>
      <c r="D150" s="298"/>
      <c r="E150" s="298"/>
      <c r="F150" s="298"/>
      <c r="G150" s="298"/>
      <c r="H150" s="298"/>
      <c r="I150" s="298"/>
      <c r="J150" s="298"/>
      <c r="K150" s="298"/>
      <c r="L150" s="298"/>
    </row>
    <row r="151" spans="2:12">
      <c r="B151" s="298"/>
      <c r="C151" s="298"/>
      <c r="D151" s="298"/>
      <c r="E151" s="298"/>
      <c r="F151" s="298"/>
      <c r="G151" s="298"/>
      <c r="H151" s="298"/>
      <c r="I151" s="298"/>
      <c r="J151" s="298"/>
      <c r="K151" s="298"/>
      <c r="L151" s="298"/>
    </row>
    <row r="152" spans="2:12">
      <c r="B152" s="298"/>
      <c r="C152" s="298"/>
      <c r="D152" s="298"/>
      <c r="E152" s="298"/>
      <c r="F152" s="298"/>
      <c r="G152" s="298"/>
      <c r="H152" s="298"/>
      <c r="I152" s="298"/>
      <c r="J152" s="298"/>
      <c r="K152" s="298"/>
      <c r="L152" s="298"/>
    </row>
    <row r="153" spans="2:12">
      <c r="B153" s="298"/>
      <c r="C153" s="298"/>
      <c r="D153" s="298"/>
      <c r="E153" s="298"/>
      <c r="F153" s="298"/>
      <c r="G153" s="298"/>
      <c r="H153" s="298"/>
      <c r="I153" s="298"/>
      <c r="J153" s="298"/>
      <c r="K153" s="298"/>
      <c r="L153" s="298"/>
    </row>
    <row r="154" spans="2:12">
      <c r="B154" s="298"/>
      <c r="C154" s="298"/>
      <c r="D154" s="298"/>
      <c r="E154" s="298"/>
      <c r="F154" s="298"/>
      <c r="G154" s="298"/>
      <c r="H154" s="298"/>
      <c r="I154" s="298"/>
      <c r="J154" s="298"/>
      <c r="K154" s="298"/>
      <c r="L154" s="298"/>
    </row>
    <row r="155" spans="2:12">
      <c r="B155" s="298"/>
      <c r="C155" s="298"/>
      <c r="D155" s="298"/>
      <c r="E155" s="298"/>
      <c r="F155" s="298"/>
      <c r="G155" s="298"/>
      <c r="H155" s="298"/>
      <c r="I155" s="298"/>
      <c r="J155" s="298"/>
      <c r="K155" s="298"/>
      <c r="L155" s="298"/>
    </row>
    <row r="156" spans="2:12">
      <c r="B156" s="298"/>
      <c r="C156" s="298"/>
      <c r="D156" s="298"/>
      <c r="E156" s="298"/>
      <c r="F156" s="298"/>
      <c r="G156" s="298"/>
      <c r="H156" s="298"/>
      <c r="I156" s="298"/>
      <c r="J156" s="298"/>
      <c r="K156" s="298"/>
      <c r="L156" s="298"/>
    </row>
    <row r="157" spans="2:12">
      <c r="B157" s="298"/>
      <c r="C157" s="298"/>
      <c r="D157" s="298"/>
      <c r="E157" s="298"/>
      <c r="F157" s="298"/>
      <c r="G157" s="298"/>
      <c r="H157" s="298"/>
      <c r="I157" s="298"/>
      <c r="J157" s="298"/>
      <c r="K157" s="298"/>
      <c r="L157" s="298"/>
    </row>
    <row r="158" spans="2:12">
      <c r="B158" s="298"/>
      <c r="C158" s="298"/>
      <c r="D158" s="298"/>
      <c r="E158" s="298"/>
      <c r="F158" s="298"/>
      <c r="G158" s="298"/>
      <c r="H158" s="298"/>
      <c r="I158" s="298"/>
      <c r="J158" s="298"/>
      <c r="K158" s="298"/>
      <c r="L158" s="298"/>
    </row>
    <row r="159" spans="2:12">
      <c r="B159" s="298"/>
      <c r="C159" s="298"/>
      <c r="D159" s="298"/>
      <c r="E159" s="298"/>
      <c r="F159" s="298"/>
      <c r="G159" s="298"/>
      <c r="H159" s="298"/>
      <c r="I159" s="298"/>
      <c r="J159" s="298"/>
      <c r="K159" s="298"/>
      <c r="L159" s="298"/>
    </row>
    <row r="160" spans="2:12">
      <c r="B160" s="298"/>
      <c r="C160" s="298"/>
      <c r="D160" s="298"/>
      <c r="E160" s="298"/>
      <c r="F160" s="298"/>
      <c r="G160" s="298"/>
      <c r="H160" s="298"/>
      <c r="I160" s="298"/>
      <c r="J160" s="298"/>
      <c r="K160" s="298"/>
      <c r="L160" s="298"/>
    </row>
    <row r="161" spans="2:12">
      <c r="B161" s="298"/>
      <c r="C161" s="298"/>
      <c r="D161" s="298"/>
      <c r="E161" s="298"/>
      <c r="F161" s="298"/>
      <c r="G161" s="298"/>
      <c r="H161" s="298"/>
      <c r="I161" s="298"/>
      <c r="J161" s="298"/>
      <c r="K161" s="298"/>
      <c r="L161" s="298"/>
    </row>
    <row r="162" spans="2:12">
      <c r="B162" s="298"/>
      <c r="C162" s="298"/>
      <c r="D162" s="298"/>
      <c r="E162" s="298"/>
      <c r="F162" s="298"/>
      <c r="G162" s="298"/>
      <c r="H162" s="298"/>
      <c r="I162" s="298"/>
      <c r="J162" s="298"/>
      <c r="K162" s="298"/>
      <c r="L162" s="298"/>
    </row>
    <row r="163" spans="2:12">
      <c r="B163" s="298"/>
      <c r="C163" s="298"/>
      <c r="D163" s="298"/>
      <c r="E163" s="298"/>
      <c r="F163" s="298"/>
      <c r="G163" s="298"/>
      <c r="H163" s="298"/>
      <c r="I163" s="298"/>
      <c r="J163" s="298"/>
      <c r="K163" s="298"/>
      <c r="L163" s="298"/>
    </row>
    <row r="164" spans="2:12">
      <c r="B164" s="298"/>
      <c r="C164" s="298"/>
      <c r="D164" s="298"/>
      <c r="E164" s="298"/>
      <c r="F164" s="298"/>
      <c r="G164" s="298"/>
      <c r="H164" s="298"/>
      <c r="I164" s="298"/>
      <c r="J164" s="298"/>
      <c r="K164" s="298"/>
      <c r="L164" s="298"/>
    </row>
    <row r="165" spans="2:12">
      <c r="B165" s="298"/>
      <c r="C165" s="298"/>
      <c r="D165" s="298"/>
      <c r="E165" s="298"/>
      <c r="F165" s="298"/>
      <c r="G165" s="298"/>
      <c r="H165" s="298"/>
      <c r="I165" s="298"/>
      <c r="J165" s="298"/>
      <c r="K165" s="298"/>
      <c r="L165" s="298"/>
    </row>
    <row r="166" spans="2:12">
      <c r="B166" s="298"/>
      <c r="C166" s="298"/>
      <c r="D166" s="298"/>
      <c r="E166" s="298"/>
      <c r="F166" s="298"/>
      <c r="G166" s="298"/>
      <c r="H166" s="298"/>
      <c r="I166" s="298"/>
      <c r="J166" s="298"/>
      <c r="K166" s="298"/>
      <c r="L166" s="298"/>
    </row>
    <row r="167" spans="2:12">
      <c r="B167" s="298"/>
      <c r="C167" s="298"/>
      <c r="D167" s="298"/>
      <c r="E167" s="298"/>
      <c r="F167" s="298"/>
      <c r="G167" s="298"/>
      <c r="H167" s="298"/>
      <c r="I167" s="298"/>
      <c r="J167" s="298"/>
      <c r="K167" s="298"/>
      <c r="L167" s="298"/>
    </row>
    <row r="168" spans="2:12">
      <c r="B168" s="298"/>
      <c r="C168" s="298"/>
      <c r="D168" s="298"/>
      <c r="E168" s="298"/>
      <c r="F168" s="298"/>
      <c r="G168" s="298"/>
      <c r="H168" s="298"/>
      <c r="I168" s="298"/>
      <c r="J168" s="298"/>
      <c r="K168" s="298"/>
      <c r="L168" s="298"/>
    </row>
    <row r="169" spans="2:12">
      <c r="B169" s="298"/>
      <c r="C169" s="298"/>
      <c r="D169" s="298"/>
      <c r="E169" s="298"/>
      <c r="F169" s="298"/>
      <c r="G169" s="298"/>
      <c r="H169" s="298"/>
      <c r="I169" s="298"/>
      <c r="J169" s="298"/>
      <c r="K169" s="298"/>
      <c r="L169" s="298"/>
    </row>
    <row r="170" spans="2:12">
      <c r="B170" s="298"/>
      <c r="C170" s="298"/>
      <c r="D170" s="298"/>
      <c r="E170" s="298"/>
      <c r="F170" s="298"/>
      <c r="G170" s="298"/>
      <c r="H170" s="298"/>
      <c r="I170" s="298"/>
      <c r="J170" s="298"/>
      <c r="K170" s="298"/>
      <c r="L170" s="298"/>
    </row>
    <row r="171" spans="2:12">
      <c r="B171" s="298"/>
      <c r="C171" s="298"/>
      <c r="D171" s="298"/>
      <c r="E171" s="298"/>
      <c r="F171" s="298"/>
      <c r="G171" s="298"/>
      <c r="H171" s="298"/>
      <c r="I171" s="298"/>
      <c r="J171" s="298"/>
      <c r="K171" s="298"/>
      <c r="L171" s="298"/>
    </row>
    <row r="172" spans="2:12">
      <c r="B172" s="298"/>
      <c r="C172" s="298"/>
      <c r="D172" s="298"/>
      <c r="E172" s="298"/>
      <c r="F172" s="298"/>
      <c r="G172" s="298"/>
      <c r="H172" s="298"/>
      <c r="I172" s="298"/>
      <c r="J172" s="298"/>
      <c r="K172" s="298"/>
      <c r="L172" s="298"/>
    </row>
    <row r="173" spans="2:12">
      <c r="B173" s="298"/>
      <c r="C173" s="298"/>
      <c r="D173" s="298"/>
      <c r="E173" s="298"/>
      <c r="F173" s="298"/>
      <c r="G173" s="298"/>
      <c r="H173" s="298"/>
      <c r="I173" s="298"/>
      <c r="J173" s="298"/>
      <c r="K173" s="298"/>
      <c r="L173" s="298"/>
    </row>
    <row r="174" spans="2:12">
      <c r="B174" s="298"/>
      <c r="C174" s="298"/>
      <c r="D174" s="298"/>
      <c r="E174" s="298"/>
      <c r="F174" s="298"/>
      <c r="G174" s="298"/>
      <c r="H174" s="298"/>
      <c r="I174" s="298"/>
      <c r="J174" s="298"/>
      <c r="K174" s="298"/>
      <c r="L174" s="298"/>
    </row>
    <row r="175" spans="2:12">
      <c r="B175" s="298"/>
      <c r="C175" s="298"/>
      <c r="D175" s="298"/>
      <c r="E175" s="298"/>
      <c r="F175" s="298"/>
      <c r="G175" s="298"/>
      <c r="H175" s="298"/>
      <c r="I175" s="298"/>
      <c r="J175" s="298"/>
      <c r="K175" s="298"/>
      <c r="L175" s="298"/>
    </row>
    <row r="176" spans="2:12">
      <c r="B176" s="298"/>
      <c r="C176" s="298"/>
      <c r="D176" s="298"/>
      <c r="E176" s="298"/>
      <c r="F176" s="298"/>
      <c r="G176" s="298"/>
      <c r="H176" s="298"/>
      <c r="I176" s="298"/>
      <c r="J176" s="298"/>
      <c r="K176" s="298"/>
      <c r="L176" s="298"/>
    </row>
    <row r="177" spans="2:12">
      <c r="B177" s="298"/>
      <c r="C177" s="298"/>
      <c r="D177" s="298"/>
      <c r="E177" s="298"/>
      <c r="F177" s="298"/>
      <c r="G177" s="298"/>
      <c r="H177" s="298"/>
      <c r="I177" s="298"/>
      <c r="J177" s="298"/>
      <c r="K177" s="298"/>
      <c r="L177" s="298"/>
    </row>
    <row r="178" spans="2:12">
      <c r="B178" s="298"/>
      <c r="C178" s="298"/>
      <c r="D178" s="298"/>
      <c r="E178" s="298"/>
      <c r="F178" s="298"/>
      <c r="G178" s="298"/>
      <c r="H178" s="298"/>
      <c r="I178" s="298"/>
      <c r="J178" s="298"/>
      <c r="K178" s="298"/>
      <c r="L178" s="298"/>
    </row>
    <row r="179" spans="2:12">
      <c r="B179" s="298"/>
      <c r="C179" s="298"/>
      <c r="D179" s="298"/>
      <c r="E179" s="298"/>
      <c r="F179" s="298"/>
      <c r="G179" s="298"/>
      <c r="H179" s="298"/>
      <c r="I179" s="298"/>
      <c r="J179" s="298"/>
      <c r="K179" s="298"/>
      <c r="L179" s="298"/>
    </row>
    <row r="180" spans="2:12">
      <c r="B180" s="298"/>
      <c r="C180" s="298"/>
      <c r="D180" s="298"/>
      <c r="E180" s="298"/>
      <c r="F180" s="298"/>
      <c r="G180" s="298"/>
      <c r="H180" s="298"/>
      <c r="I180" s="298"/>
      <c r="J180" s="298"/>
      <c r="K180" s="298"/>
      <c r="L180" s="298"/>
    </row>
    <row r="181" spans="2:12">
      <c r="B181" s="298"/>
      <c r="C181" s="298"/>
      <c r="D181" s="298"/>
      <c r="E181" s="298"/>
      <c r="F181" s="298"/>
      <c r="G181" s="298"/>
      <c r="H181" s="298"/>
      <c r="I181" s="298"/>
      <c r="J181" s="298"/>
      <c r="K181" s="298"/>
      <c r="L181" s="298"/>
    </row>
    <row r="182" spans="2:12">
      <c r="B182" s="298"/>
      <c r="C182" s="298"/>
      <c r="D182" s="298"/>
      <c r="E182" s="298"/>
      <c r="F182" s="298"/>
      <c r="G182" s="298"/>
      <c r="H182" s="298"/>
      <c r="I182" s="298"/>
      <c r="J182" s="298"/>
      <c r="K182" s="298"/>
      <c r="L182" s="298"/>
    </row>
    <row r="183" spans="2:12">
      <c r="B183" s="298"/>
      <c r="C183" s="298"/>
      <c r="D183" s="298"/>
      <c r="E183" s="298"/>
      <c r="F183" s="298"/>
      <c r="G183" s="298"/>
      <c r="H183" s="298"/>
      <c r="I183" s="298"/>
      <c r="J183" s="298"/>
      <c r="K183" s="298"/>
      <c r="L183" s="298"/>
    </row>
    <row r="184" spans="2:12">
      <c r="B184" s="298"/>
      <c r="C184" s="298"/>
      <c r="D184" s="298"/>
      <c r="E184" s="298"/>
      <c r="F184" s="298"/>
      <c r="G184" s="298"/>
      <c r="H184" s="298"/>
      <c r="I184" s="298"/>
      <c r="J184" s="298"/>
      <c r="K184" s="298"/>
      <c r="L184" s="298"/>
    </row>
    <row r="185" spans="2:12">
      <c r="B185" s="298"/>
      <c r="C185" s="298"/>
      <c r="D185" s="298"/>
      <c r="E185" s="298"/>
      <c r="F185" s="298"/>
      <c r="G185" s="298"/>
      <c r="H185" s="298"/>
      <c r="I185" s="298"/>
      <c r="J185" s="298"/>
      <c r="K185" s="298"/>
      <c r="L185" s="298"/>
    </row>
    <row r="186" spans="2:12">
      <c r="B186" s="298"/>
      <c r="C186" s="298"/>
      <c r="D186" s="298"/>
      <c r="E186" s="298"/>
      <c r="F186" s="298"/>
      <c r="G186" s="298"/>
      <c r="H186" s="298"/>
      <c r="I186" s="298"/>
      <c r="J186" s="298"/>
      <c r="K186" s="298"/>
      <c r="L186" s="298"/>
    </row>
    <row r="187" spans="2:12">
      <c r="B187" s="298"/>
      <c r="C187" s="298"/>
      <c r="D187" s="298"/>
      <c r="E187" s="298"/>
      <c r="F187" s="298"/>
      <c r="G187" s="298"/>
      <c r="H187" s="298"/>
      <c r="I187" s="298"/>
      <c r="J187" s="298"/>
      <c r="K187" s="298"/>
      <c r="L187" s="298"/>
    </row>
    <row r="188" spans="2:12">
      <c r="B188" s="298"/>
      <c r="C188" s="298"/>
      <c r="D188" s="298"/>
      <c r="E188" s="298"/>
      <c r="F188" s="298"/>
      <c r="G188" s="298"/>
      <c r="H188" s="298"/>
      <c r="I188" s="298"/>
      <c r="J188" s="298"/>
      <c r="K188" s="298"/>
      <c r="L188" s="298"/>
    </row>
    <row r="189" spans="2:12">
      <c r="B189" s="298"/>
      <c r="C189" s="298"/>
      <c r="D189" s="298"/>
      <c r="E189" s="298"/>
      <c r="F189" s="298"/>
      <c r="G189" s="298"/>
      <c r="H189" s="298"/>
      <c r="I189" s="298"/>
      <c r="J189" s="298"/>
      <c r="K189" s="298"/>
      <c r="L189" s="298"/>
    </row>
    <row r="190" spans="2:12">
      <c r="B190" s="298"/>
      <c r="C190" s="298"/>
      <c r="D190" s="298"/>
      <c r="E190" s="298"/>
      <c r="F190" s="298"/>
      <c r="G190" s="298"/>
      <c r="H190" s="298"/>
      <c r="I190" s="298"/>
      <c r="J190" s="298"/>
      <c r="K190" s="298"/>
      <c r="L190" s="298"/>
    </row>
    <row r="191" spans="2:12">
      <c r="B191" s="298"/>
      <c r="C191" s="298"/>
      <c r="D191" s="298"/>
      <c r="E191" s="298"/>
      <c r="F191" s="298"/>
      <c r="G191" s="298"/>
      <c r="H191" s="298"/>
      <c r="I191" s="298"/>
      <c r="J191" s="298"/>
      <c r="K191" s="298"/>
      <c r="L191" s="298"/>
    </row>
    <row r="192" spans="2:12">
      <c r="B192" s="298"/>
      <c r="C192" s="298"/>
      <c r="D192" s="298"/>
      <c r="E192" s="298"/>
      <c r="F192" s="298"/>
      <c r="G192" s="298"/>
      <c r="H192" s="298"/>
      <c r="I192" s="298"/>
      <c r="J192" s="298"/>
      <c r="K192" s="298"/>
      <c r="L192" s="298"/>
    </row>
    <row r="193" spans="2:12">
      <c r="B193" s="298"/>
      <c r="C193" s="298"/>
      <c r="D193" s="298"/>
      <c r="E193" s="298"/>
      <c r="F193" s="298"/>
      <c r="G193" s="298"/>
      <c r="H193" s="298"/>
      <c r="I193" s="298"/>
      <c r="J193" s="298"/>
      <c r="K193" s="298"/>
      <c r="L193" s="298"/>
    </row>
    <row r="194" spans="2:12">
      <c r="B194" s="298"/>
      <c r="C194" s="298"/>
      <c r="D194" s="298"/>
      <c r="E194" s="298"/>
      <c r="F194" s="298"/>
      <c r="G194" s="298"/>
      <c r="H194" s="298"/>
      <c r="I194" s="298"/>
      <c r="J194" s="298"/>
      <c r="K194" s="298"/>
      <c r="L194" s="298"/>
    </row>
    <row r="195" spans="2:12">
      <c r="B195" s="298"/>
      <c r="C195" s="298"/>
      <c r="D195" s="298"/>
      <c r="E195" s="298"/>
      <c r="F195" s="298"/>
      <c r="G195" s="298"/>
      <c r="H195" s="298"/>
      <c r="I195" s="298"/>
      <c r="J195" s="298"/>
      <c r="K195" s="298"/>
      <c r="L195" s="298"/>
    </row>
    <row r="196" spans="2:12">
      <c r="B196" s="298"/>
      <c r="C196" s="298"/>
      <c r="D196" s="298"/>
      <c r="E196" s="298"/>
      <c r="F196" s="298"/>
      <c r="G196" s="298"/>
      <c r="H196" s="298"/>
      <c r="I196" s="298"/>
      <c r="J196" s="298"/>
      <c r="K196" s="298"/>
      <c r="L196" s="298"/>
    </row>
    <row r="197" spans="2:12">
      <c r="B197" s="298"/>
      <c r="C197" s="298"/>
      <c r="D197" s="298"/>
      <c r="E197" s="298"/>
      <c r="F197" s="298"/>
      <c r="G197" s="298"/>
      <c r="H197" s="298"/>
      <c r="I197" s="298"/>
      <c r="J197" s="298"/>
      <c r="K197" s="298"/>
      <c r="L197" s="298"/>
    </row>
    <row r="198" spans="2:12">
      <c r="B198" s="298"/>
      <c r="C198" s="298"/>
      <c r="D198" s="298"/>
      <c r="E198" s="298"/>
      <c r="F198" s="298"/>
      <c r="G198" s="298"/>
      <c r="H198" s="298"/>
      <c r="I198" s="298"/>
      <c r="J198" s="298"/>
      <c r="K198" s="298"/>
      <c r="L198" s="298"/>
    </row>
    <row r="199" spans="2:12">
      <c r="B199" s="298"/>
      <c r="C199" s="298"/>
      <c r="D199" s="298"/>
      <c r="E199" s="298"/>
      <c r="F199" s="298"/>
      <c r="G199" s="298"/>
      <c r="H199" s="298"/>
      <c r="I199" s="298"/>
      <c r="J199" s="298"/>
      <c r="K199" s="298"/>
      <c r="L199" s="298"/>
    </row>
    <row r="200" spans="2:12">
      <c r="B200" s="298"/>
      <c r="C200" s="298"/>
      <c r="D200" s="298"/>
      <c r="E200" s="298"/>
      <c r="F200" s="298"/>
      <c r="G200" s="298"/>
      <c r="H200" s="298"/>
      <c r="I200" s="298"/>
      <c r="J200" s="298"/>
      <c r="K200" s="298"/>
      <c r="L200" s="298"/>
    </row>
    <row r="201" spans="2:12">
      <c r="B201" s="298"/>
      <c r="C201" s="298"/>
      <c r="D201" s="298"/>
      <c r="E201" s="298"/>
      <c r="F201" s="298"/>
      <c r="G201" s="298"/>
      <c r="H201" s="298"/>
      <c r="I201" s="298"/>
      <c r="J201" s="298"/>
      <c r="K201" s="298"/>
      <c r="L201" s="298"/>
    </row>
    <row r="202" spans="2:12">
      <c r="B202" s="298"/>
      <c r="C202" s="298"/>
      <c r="D202" s="298"/>
      <c r="E202" s="298"/>
      <c r="F202" s="298"/>
      <c r="G202" s="298"/>
      <c r="H202" s="298"/>
      <c r="I202" s="298"/>
      <c r="J202" s="298"/>
      <c r="K202" s="298"/>
      <c r="L202" s="298"/>
    </row>
    <row r="203" spans="2:12">
      <c r="B203" s="298"/>
      <c r="C203" s="298"/>
      <c r="D203" s="298"/>
      <c r="E203" s="298"/>
      <c r="F203" s="298"/>
      <c r="G203" s="298"/>
      <c r="H203" s="298"/>
      <c r="I203" s="298"/>
      <c r="J203" s="298"/>
      <c r="K203" s="298"/>
      <c r="L203" s="298"/>
    </row>
    <row r="204" spans="2:12">
      <c r="B204" s="298"/>
      <c r="C204" s="298"/>
      <c r="D204" s="298"/>
      <c r="E204" s="298"/>
      <c r="F204" s="298"/>
      <c r="G204" s="298"/>
      <c r="H204" s="298"/>
      <c r="I204" s="298"/>
      <c r="J204" s="298"/>
      <c r="K204" s="298"/>
      <c r="L204" s="298"/>
    </row>
    <row r="205" spans="2:12">
      <c r="B205" s="298"/>
      <c r="C205" s="298"/>
      <c r="D205" s="298"/>
      <c r="E205" s="298"/>
      <c r="F205" s="298"/>
      <c r="G205" s="298"/>
      <c r="H205" s="298"/>
      <c r="I205" s="298"/>
      <c r="J205" s="298"/>
      <c r="K205" s="298"/>
      <c r="L205" s="298"/>
    </row>
    <row r="206" spans="2:12">
      <c r="B206" s="298"/>
      <c r="C206" s="298"/>
      <c r="D206" s="298"/>
      <c r="E206" s="298"/>
      <c r="F206" s="298"/>
      <c r="G206" s="298"/>
      <c r="H206" s="298"/>
      <c r="I206" s="298"/>
      <c r="J206" s="298"/>
      <c r="K206" s="298"/>
      <c r="L206" s="298"/>
    </row>
    <row r="207" spans="2:12">
      <c r="B207" s="298"/>
      <c r="C207" s="298"/>
      <c r="D207" s="298"/>
      <c r="E207" s="298"/>
      <c r="F207" s="298"/>
      <c r="G207" s="298"/>
      <c r="H207" s="298"/>
      <c r="I207" s="298"/>
      <c r="J207" s="298"/>
      <c r="K207" s="298"/>
      <c r="L207" s="298"/>
    </row>
    <row r="208" spans="2:12">
      <c r="B208" s="298"/>
      <c r="C208" s="298"/>
      <c r="D208" s="298"/>
      <c r="E208" s="298"/>
      <c r="F208" s="298"/>
      <c r="G208" s="298"/>
      <c r="H208" s="298"/>
      <c r="I208" s="298"/>
      <c r="J208" s="298"/>
      <c r="K208" s="298"/>
      <c r="L208" s="298"/>
    </row>
    <row r="209" spans="2:12">
      <c r="B209" s="298"/>
      <c r="C209" s="298"/>
      <c r="D209" s="298"/>
      <c r="E209" s="298"/>
      <c r="F209" s="298"/>
      <c r="G209" s="298"/>
      <c r="H209" s="298"/>
      <c r="I209" s="298"/>
      <c r="J209" s="298"/>
      <c r="K209" s="298"/>
      <c r="L209" s="298"/>
    </row>
    <row r="210" spans="2:12">
      <c r="B210" s="298"/>
      <c r="C210" s="298"/>
      <c r="D210" s="298"/>
      <c r="E210" s="298"/>
      <c r="F210" s="298"/>
      <c r="G210" s="298"/>
      <c r="H210" s="298"/>
      <c r="I210" s="298"/>
      <c r="J210" s="298"/>
      <c r="K210" s="298"/>
      <c r="L210" s="298"/>
    </row>
    <row r="211" spans="2:12">
      <c r="B211" s="298"/>
      <c r="C211" s="298"/>
      <c r="D211" s="298"/>
      <c r="E211" s="298"/>
      <c r="F211" s="298"/>
      <c r="G211" s="298"/>
      <c r="H211" s="298"/>
      <c r="I211" s="298"/>
      <c r="J211" s="298"/>
      <c r="K211" s="298"/>
      <c r="L211" s="298"/>
    </row>
    <row r="212" spans="2:12">
      <c r="B212" s="298"/>
      <c r="C212" s="298"/>
      <c r="D212" s="298"/>
      <c r="E212" s="298"/>
      <c r="F212" s="298"/>
      <c r="G212" s="298"/>
      <c r="H212" s="298"/>
      <c r="I212" s="298"/>
      <c r="J212" s="298"/>
      <c r="K212" s="298"/>
      <c r="L212" s="298"/>
    </row>
    <row r="213" spans="2:12">
      <c r="B213" s="298"/>
      <c r="C213" s="298"/>
      <c r="D213" s="298"/>
      <c r="E213" s="298"/>
      <c r="F213" s="298"/>
      <c r="G213" s="298"/>
      <c r="H213" s="298"/>
      <c r="I213" s="298"/>
      <c r="J213" s="298"/>
      <c r="K213" s="298"/>
      <c r="L213" s="298"/>
    </row>
    <row r="214" spans="2:12">
      <c r="B214" s="298"/>
      <c r="C214" s="298"/>
      <c r="D214" s="298"/>
      <c r="E214" s="298"/>
      <c r="F214" s="298"/>
      <c r="G214" s="298"/>
      <c r="H214" s="298"/>
      <c r="I214" s="298"/>
      <c r="J214" s="298"/>
      <c r="K214" s="298"/>
      <c r="L214" s="298"/>
    </row>
    <row r="215" spans="2:12">
      <c r="B215" s="298"/>
      <c r="C215" s="298"/>
      <c r="D215" s="298"/>
      <c r="E215" s="298"/>
      <c r="F215" s="298"/>
      <c r="G215" s="298"/>
      <c r="H215" s="298"/>
      <c r="I215" s="298"/>
      <c r="J215" s="298"/>
      <c r="K215" s="298"/>
      <c r="L215" s="298"/>
    </row>
    <row r="216" spans="2:12">
      <c r="B216" s="298"/>
      <c r="C216" s="298"/>
      <c r="D216" s="298"/>
      <c r="E216" s="298"/>
      <c r="F216" s="298"/>
      <c r="G216" s="298"/>
      <c r="H216" s="298"/>
      <c r="I216" s="298"/>
      <c r="J216" s="298"/>
      <c r="K216" s="298"/>
      <c r="L216" s="298"/>
    </row>
    <row r="217" spans="2:12">
      <c r="B217" s="298"/>
      <c r="C217" s="298"/>
      <c r="D217" s="298"/>
      <c r="E217" s="298"/>
      <c r="F217" s="298"/>
      <c r="G217" s="298"/>
      <c r="H217" s="298"/>
      <c r="I217" s="298"/>
      <c r="J217" s="298"/>
      <c r="K217" s="298"/>
      <c r="L217" s="298"/>
    </row>
    <row r="218" spans="2:12">
      <c r="B218" s="298"/>
      <c r="C218" s="298"/>
      <c r="D218" s="298"/>
      <c r="E218" s="298"/>
      <c r="F218" s="298"/>
      <c r="G218" s="298"/>
      <c r="H218" s="298"/>
      <c r="I218" s="298"/>
      <c r="J218" s="298"/>
      <c r="K218" s="298"/>
      <c r="L218" s="298"/>
    </row>
    <row r="219" spans="2:12">
      <c r="B219" s="298"/>
      <c r="C219" s="298"/>
      <c r="D219" s="298"/>
      <c r="E219" s="298"/>
      <c r="F219" s="298"/>
      <c r="G219" s="298"/>
      <c r="H219" s="298"/>
      <c r="I219" s="298"/>
      <c r="J219" s="298"/>
      <c r="K219" s="298"/>
      <c r="L219" s="298"/>
    </row>
    <row r="220" spans="2:12">
      <c r="B220" s="298"/>
      <c r="C220" s="298"/>
      <c r="D220" s="298"/>
      <c r="E220" s="298"/>
      <c r="F220" s="298"/>
      <c r="G220" s="298"/>
      <c r="H220" s="298"/>
      <c r="I220" s="298"/>
      <c r="J220" s="298"/>
      <c r="K220" s="298"/>
      <c r="L220" s="298"/>
    </row>
    <row r="221" spans="2:12">
      <c r="B221" s="298"/>
      <c r="C221" s="298"/>
      <c r="D221" s="298"/>
      <c r="E221" s="298"/>
      <c r="F221" s="298"/>
      <c r="G221" s="298"/>
      <c r="H221" s="298"/>
      <c r="I221" s="298"/>
      <c r="J221" s="298"/>
      <c r="K221" s="298"/>
      <c r="L221" s="298"/>
    </row>
    <row r="222" spans="2:12">
      <c r="B222" s="298"/>
      <c r="C222" s="298"/>
      <c r="D222" s="298"/>
      <c r="E222" s="298"/>
      <c r="F222" s="298"/>
      <c r="G222" s="298"/>
      <c r="H222" s="298"/>
      <c r="I222" s="298"/>
      <c r="J222" s="298"/>
      <c r="K222" s="298"/>
      <c r="L222" s="298"/>
    </row>
    <row r="223" spans="2:12">
      <c r="B223" s="298"/>
      <c r="C223" s="298"/>
      <c r="D223" s="298"/>
      <c r="E223" s="298"/>
      <c r="F223" s="298"/>
      <c r="G223" s="298"/>
      <c r="H223" s="298"/>
      <c r="I223" s="298"/>
      <c r="J223" s="298"/>
      <c r="K223" s="298"/>
      <c r="L223" s="298"/>
    </row>
    <row r="224" spans="2:12">
      <c r="B224" s="298"/>
      <c r="C224" s="298"/>
      <c r="D224" s="298"/>
      <c r="E224" s="298"/>
      <c r="F224" s="298"/>
      <c r="G224" s="298"/>
      <c r="H224" s="298"/>
      <c r="I224" s="298"/>
      <c r="J224" s="298"/>
      <c r="K224" s="298"/>
      <c r="L224" s="298"/>
    </row>
    <row r="225" spans="2:12">
      <c r="B225" s="298"/>
      <c r="C225" s="298"/>
      <c r="D225" s="298"/>
      <c r="E225" s="298"/>
      <c r="F225" s="298"/>
      <c r="G225" s="298"/>
      <c r="H225" s="298"/>
      <c r="I225" s="298"/>
      <c r="J225" s="298"/>
      <c r="K225" s="298"/>
      <c r="L225" s="298"/>
    </row>
    <row r="226" spans="2:12">
      <c r="B226" s="298"/>
      <c r="C226" s="298"/>
      <c r="D226" s="298"/>
      <c r="E226" s="298"/>
      <c r="F226" s="298"/>
      <c r="G226" s="298"/>
      <c r="H226" s="298"/>
      <c r="I226" s="298"/>
      <c r="J226" s="298"/>
      <c r="K226" s="298"/>
      <c r="L226" s="298"/>
    </row>
    <row r="227" spans="2:12">
      <c r="B227" s="298"/>
      <c r="C227" s="298"/>
      <c r="D227" s="298"/>
      <c r="E227" s="298"/>
      <c r="F227" s="298"/>
      <c r="G227" s="298"/>
      <c r="H227" s="298"/>
      <c r="I227" s="298"/>
      <c r="J227" s="298"/>
      <c r="K227" s="298"/>
      <c r="L227" s="298"/>
    </row>
    <row r="228" spans="2:12">
      <c r="B228" s="298"/>
      <c r="C228" s="298"/>
      <c r="D228" s="298"/>
      <c r="E228" s="298"/>
      <c r="F228" s="298"/>
      <c r="G228" s="298"/>
      <c r="H228" s="298"/>
      <c r="I228" s="298"/>
      <c r="J228" s="298"/>
      <c r="K228" s="298"/>
      <c r="L228" s="298"/>
    </row>
    <row r="229" spans="2:12">
      <c r="B229" s="298"/>
      <c r="C229" s="298"/>
      <c r="D229" s="298"/>
      <c r="E229" s="298"/>
      <c r="F229" s="298"/>
      <c r="G229" s="298"/>
      <c r="H229" s="298"/>
      <c r="I229" s="298"/>
      <c r="J229" s="298"/>
      <c r="K229" s="298"/>
      <c r="L229" s="298"/>
    </row>
    <row r="230" spans="2:12">
      <c r="B230" s="298"/>
      <c r="C230" s="298"/>
      <c r="D230" s="298"/>
      <c r="E230" s="298"/>
      <c r="F230" s="298"/>
      <c r="G230" s="298"/>
      <c r="H230" s="298"/>
      <c r="I230" s="298"/>
      <c r="J230" s="298"/>
      <c r="K230" s="298"/>
      <c r="L230" s="298"/>
    </row>
    <row r="231" spans="2:12">
      <c r="B231" s="298"/>
      <c r="C231" s="298"/>
      <c r="D231" s="298"/>
      <c r="E231" s="298"/>
      <c r="F231" s="298"/>
      <c r="G231" s="298"/>
      <c r="H231" s="298"/>
      <c r="I231" s="298"/>
      <c r="J231" s="298"/>
      <c r="K231" s="298"/>
      <c r="L231" s="298"/>
    </row>
    <row r="232" spans="2:12">
      <c r="B232" s="298"/>
      <c r="C232" s="298"/>
      <c r="D232" s="298"/>
      <c r="E232" s="298"/>
      <c r="F232" s="298"/>
      <c r="G232" s="298"/>
      <c r="H232" s="298"/>
      <c r="I232" s="298"/>
      <c r="J232" s="298"/>
      <c r="K232" s="298"/>
      <c r="L232" s="298"/>
    </row>
    <row r="233" spans="2:12">
      <c r="B233" s="298"/>
      <c r="C233" s="298"/>
      <c r="D233" s="298"/>
      <c r="E233" s="298"/>
      <c r="F233" s="298"/>
      <c r="G233" s="298"/>
      <c r="H233" s="298"/>
      <c r="I233" s="298"/>
      <c r="J233" s="298"/>
      <c r="K233" s="298"/>
      <c r="L233" s="298"/>
    </row>
    <row r="234" spans="2:12">
      <c r="B234" s="298"/>
      <c r="C234" s="298"/>
      <c r="D234" s="298"/>
      <c r="E234" s="298"/>
      <c r="F234" s="298"/>
      <c r="G234" s="298"/>
      <c r="H234" s="298"/>
      <c r="I234" s="298"/>
      <c r="J234" s="298"/>
      <c r="K234" s="298"/>
      <c r="L234" s="298"/>
    </row>
    <row r="235" spans="2:12">
      <c r="B235" s="298"/>
      <c r="C235" s="298"/>
      <c r="D235" s="298"/>
      <c r="E235" s="298"/>
      <c r="F235" s="298"/>
      <c r="G235" s="298"/>
      <c r="H235" s="298"/>
      <c r="I235" s="298"/>
      <c r="J235" s="298"/>
      <c r="K235" s="298"/>
      <c r="L235" s="298"/>
    </row>
    <row r="236" spans="2:12">
      <c r="B236" s="298"/>
      <c r="C236" s="298"/>
      <c r="D236" s="298"/>
      <c r="E236" s="298"/>
      <c r="F236" s="298"/>
      <c r="G236" s="298"/>
      <c r="H236" s="298"/>
      <c r="I236" s="298"/>
      <c r="J236" s="298"/>
      <c r="K236" s="298"/>
      <c r="L236" s="298"/>
    </row>
    <row r="237" spans="2:12">
      <c r="B237" s="298"/>
      <c r="C237" s="298"/>
      <c r="D237" s="298"/>
      <c r="E237" s="298"/>
      <c r="F237" s="298"/>
      <c r="G237" s="298"/>
      <c r="H237" s="298"/>
      <c r="I237" s="298"/>
      <c r="J237" s="298"/>
      <c r="K237" s="298"/>
      <c r="L237" s="298"/>
    </row>
    <row r="238" spans="2:12">
      <c r="B238" s="298"/>
      <c r="C238" s="298"/>
      <c r="D238" s="298"/>
      <c r="E238" s="298"/>
      <c r="F238" s="298"/>
      <c r="G238" s="298"/>
      <c r="H238" s="298"/>
      <c r="I238" s="298"/>
      <c r="J238" s="298"/>
      <c r="K238" s="298"/>
      <c r="L238" s="298"/>
    </row>
    <row r="239" spans="2:12">
      <c r="B239" s="298"/>
      <c r="C239" s="298"/>
      <c r="D239" s="298"/>
      <c r="E239" s="298"/>
      <c r="F239" s="298"/>
      <c r="G239" s="298"/>
      <c r="H239" s="298"/>
      <c r="I239" s="298"/>
      <c r="J239" s="298"/>
      <c r="K239" s="298"/>
      <c r="L239" s="298"/>
    </row>
    <row r="240" spans="2:12">
      <c r="B240" s="298"/>
      <c r="C240" s="298"/>
      <c r="D240" s="298"/>
      <c r="E240" s="298"/>
      <c r="F240" s="298"/>
      <c r="G240" s="298"/>
      <c r="H240" s="298"/>
      <c r="I240" s="298"/>
      <c r="J240" s="298"/>
      <c r="K240" s="298"/>
      <c r="L240" s="298"/>
    </row>
    <row r="241" spans="2:12">
      <c r="B241" s="298"/>
      <c r="C241" s="298"/>
      <c r="D241" s="298"/>
      <c r="E241" s="298"/>
      <c r="F241" s="298"/>
      <c r="G241" s="298"/>
      <c r="H241" s="298"/>
      <c r="I241" s="298"/>
      <c r="J241" s="298"/>
      <c r="K241" s="298"/>
      <c r="L241" s="298"/>
    </row>
    <row r="242" spans="2:12">
      <c r="B242" s="298"/>
      <c r="C242" s="298"/>
      <c r="D242" s="298"/>
      <c r="E242" s="298"/>
      <c r="F242" s="298"/>
      <c r="G242" s="298"/>
      <c r="H242" s="298"/>
      <c r="I242" s="298"/>
      <c r="J242" s="298"/>
      <c r="K242" s="298"/>
      <c r="L242" s="298"/>
    </row>
    <row r="243" spans="2:12">
      <c r="B243" s="298"/>
      <c r="C243" s="298"/>
      <c r="D243" s="298"/>
      <c r="E243" s="298"/>
      <c r="F243" s="298"/>
      <c r="G243" s="298"/>
      <c r="H243" s="298"/>
      <c r="I243" s="298"/>
      <c r="J243" s="298"/>
      <c r="K243" s="298"/>
      <c r="L243" s="298"/>
    </row>
    <row r="244" spans="2:12">
      <c r="B244" s="298"/>
      <c r="C244" s="298"/>
      <c r="D244" s="298"/>
      <c r="E244" s="298"/>
      <c r="F244" s="298"/>
      <c r="G244" s="298"/>
      <c r="H244" s="298"/>
      <c r="I244" s="298"/>
      <c r="J244" s="298"/>
      <c r="K244" s="298"/>
      <c r="L244" s="298"/>
    </row>
    <row r="245" spans="2:12">
      <c r="B245" s="298"/>
      <c r="C245" s="298"/>
      <c r="D245" s="298"/>
      <c r="E245" s="298"/>
      <c r="F245" s="298"/>
      <c r="G245" s="298"/>
      <c r="H245" s="298"/>
      <c r="I245" s="298"/>
      <c r="J245" s="298"/>
      <c r="K245" s="298"/>
      <c r="L245" s="298"/>
    </row>
    <row r="246" spans="2:12">
      <c r="B246" s="298"/>
      <c r="C246" s="298"/>
      <c r="D246" s="298"/>
      <c r="E246" s="298"/>
      <c r="F246" s="298"/>
      <c r="G246" s="298"/>
      <c r="H246" s="298"/>
      <c r="I246" s="298"/>
      <c r="J246" s="298"/>
      <c r="K246" s="298"/>
      <c r="L246" s="298"/>
    </row>
    <row r="247" spans="2:12">
      <c r="B247" s="298"/>
      <c r="C247" s="298"/>
      <c r="D247" s="298"/>
      <c r="E247" s="298"/>
      <c r="F247" s="298"/>
      <c r="G247" s="298"/>
      <c r="H247" s="298"/>
      <c r="I247" s="298"/>
      <c r="J247" s="298"/>
      <c r="K247" s="298"/>
      <c r="L247" s="298"/>
    </row>
    <row r="248" spans="2:12">
      <c r="B248" s="298"/>
      <c r="C248" s="298"/>
      <c r="D248" s="298"/>
      <c r="E248" s="298"/>
      <c r="F248" s="298"/>
      <c r="G248" s="298"/>
      <c r="H248" s="298"/>
      <c r="I248" s="298"/>
      <c r="J248" s="298"/>
      <c r="K248" s="298"/>
      <c r="L248" s="298"/>
    </row>
    <row r="249" spans="2:12">
      <c r="B249" s="298"/>
      <c r="C249" s="298"/>
      <c r="D249" s="298"/>
      <c r="E249" s="298"/>
      <c r="F249" s="298"/>
      <c r="G249" s="298"/>
      <c r="H249" s="298"/>
      <c r="I249" s="298"/>
      <c r="J249" s="298"/>
      <c r="K249" s="298"/>
      <c r="L249" s="298"/>
    </row>
    <row r="250" spans="2:12">
      <c r="B250" s="298"/>
      <c r="C250" s="298"/>
      <c r="D250" s="298"/>
      <c r="E250" s="298"/>
      <c r="F250" s="298"/>
      <c r="G250" s="298"/>
      <c r="H250" s="298"/>
      <c r="I250" s="298"/>
      <c r="J250" s="298"/>
      <c r="K250" s="298"/>
      <c r="L250" s="298"/>
    </row>
    <row r="251" spans="2:12">
      <c r="B251" s="298"/>
      <c r="C251" s="298"/>
      <c r="D251" s="298"/>
      <c r="E251" s="298"/>
      <c r="F251" s="298"/>
      <c r="G251" s="298"/>
      <c r="H251" s="298"/>
      <c r="I251" s="298"/>
      <c r="J251" s="298"/>
      <c r="K251" s="298"/>
      <c r="L251" s="298"/>
    </row>
    <row r="252" spans="2:12">
      <c r="B252" s="298"/>
      <c r="C252" s="298"/>
      <c r="D252" s="298"/>
      <c r="E252" s="298"/>
      <c r="F252" s="298"/>
      <c r="G252" s="298"/>
      <c r="H252" s="298"/>
      <c r="I252" s="298"/>
      <c r="J252" s="298"/>
      <c r="K252" s="298"/>
      <c r="L252" s="298"/>
    </row>
    <row r="253" spans="2:12">
      <c r="B253" s="298"/>
      <c r="C253" s="298"/>
      <c r="D253" s="298"/>
      <c r="E253" s="298"/>
      <c r="F253" s="298"/>
      <c r="G253" s="298"/>
      <c r="H253" s="298"/>
      <c r="I253" s="298"/>
      <c r="J253" s="298"/>
      <c r="K253" s="298"/>
      <c r="L253" s="298"/>
    </row>
    <row r="254" spans="2:12">
      <c r="B254" s="298"/>
      <c r="C254" s="298"/>
      <c r="D254" s="298"/>
      <c r="E254" s="298"/>
      <c r="F254" s="298"/>
      <c r="G254" s="298"/>
      <c r="H254" s="298"/>
      <c r="I254" s="298"/>
      <c r="J254" s="298"/>
      <c r="K254" s="298"/>
      <c r="L254" s="298"/>
    </row>
    <row r="255" spans="2:12">
      <c r="B255" s="298"/>
      <c r="C255" s="298"/>
      <c r="D255" s="298"/>
      <c r="E255" s="298"/>
      <c r="F255" s="298"/>
      <c r="G255" s="298"/>
      <c r="H255" s="298"/>
      <c r="I255" s="298"/>
      <c r="J255" s="298"/>
      <c r="K255" s="298"/>
      <c r="L255" s="298"/>
    </row>
    <row r="256" spans="2:12">
      <c r="B256" s="298"/>
      <c r="C256" s="298"/>
      <c r="D256" s="298"/>
      <c r="E256" s="298"/>
      <c r="F256" s="298"/>
      <c r="G256" s="298"/>
      <c r="H256" s="298"/>
      <c r="I256" s="298"/>
      <c r="J256" s="298"/>
      <c r="K256" s="298"/>
      <c r="L256" s="298"/>
    </row>
    <row r="257" spans="2:12">
      <c r="B257" s="298"/>
      <c r="C257" s="298"/>
      <c r="D257" s="298"/>
      <c r="E257" s="298"/>
      <c r="F257" s="298"/>
      <c r="G257" s="298"/>
      <c r="H257" s="298"/>
      <c r="I257" s="298"/>
      <c r="J257" s="298"/>
      <c r="K257" s="298"/>
      <c r="L257" s="298"/>
    </row>
    <row r="258" spans="2:12">
      <c r="B258" s="298"/>
      <c r="C258" s="298"/>
      <c r="D258" s="298"/>
      <c r="E258" s="298"/>
      <c r="F258" s="298"/>
      <c r="G258" s="298"/>
      <c r="H258" s="298"/>
      <c r="I258" s="298"/>
      <c r="J258" s="298"/>
      <c r="K258" s="298"/>
      <c r="L258" s="298"/>
    </row>
    <row r="259" spans="2:12">
      <c r="B259" s="298"/>
      <c r="C259" s="298"/>
      <c r="D259" s="298"/>
      <c r="E259" s="298"/>
      <c r="F259" s="298"/>
      <c r="G259" s="298"/>
      <c r="H259" s="298"/>
      <c r="I259" s="298"/>
      <c r="J259" s="298"/>
      <c r="K259" s="298"/>
      <c r="L259" s="298"/>
    </row>
    <row r="260" spans="2:12">
      <c r="B260" s="298"/>
      <c r="C260" s="298"/>
      <c r="D260" s="298"/>
      <c r="E260" s="298"/>
      <c r="F260" s="298"/>
      <c r="G260" s="298"/>
      <c r="H260" s="298"/>
      <c r="I260" s="298"/>
      <c r="J260" s="298"/>
      <c r="K260" s="298"/>
      <c r="L260" s="298"/>
    </row>
    <row r="261" spans="2:12">
      <c r="B261" s="298"/>
      <c r="C261" s="298"/>
      <c r="D261" s="298"/>
      <c r="E261" s="298"/>
      <c r="F261" s="298"/>
      <c r="G261" s="298"/>
      <c r="H261" s="298"/>
      <c r="I261" s="298"/>
      <c r="J261" s="298"/>
      <c r="K261" s="298"/>
      <c r="L261" s="298"/>
    </row>
    <row r="262" spans="2:12">
      <c r="B262" s="298"/>
      <c r="C262" s="298"/>
      <c r="D262" s="298"/>
      <c r="E262" s="298"/>
      <c r="F262" s="298"/>
      <c r="G262" s="298"/>
      <c r="H262" s="298"/>
      <c r="I262" s="298"/>
      <c r="J262" s="298"/>
      <c r="K262" s="298"/>
      <c r="L262" s="298"/>
    </row>
    <row r="263" spans="2:12">
      <c r="B263" s="298"/>
      <c r="C263" s="298"/>
      <c r="D263" s="298"/>
      <c r="E263" s="298"/>
      <c r="F263" s="298"/>
      <c r="G263" s="298"/>
      <c r="H263" s="298"/>
      <c r="I263" s="298"/>
      <c r="J263" s="298"/>
      <c r="K263" s="298"/>
      <c r="L263" s="298"/>
    </row>
    <row r="264" spans="2:12">
      <c r="B264" s="298"/>
      <c r="C264" s="298"/>
      <c r="D264" s="298"/>
      <c r="E264" s="298"/>
      <c r="F264" s="298"/>
      <c r="G264" s="298"/>
      <c r="H264" s="298"/>
      <c r="I264" s="298"/>
      <c r="J264" s="298"/>
      <c r="K264" s="298"/>
      <c r="L264" s="298"/>
    </row>
    <row r="265" spans="2:12">
      <c r="B265" s="298"/>
      <c r="C265" s="298"/>
      <c r="D265" s="298"/>
      <c r="E265" s="298"/>
      <c r="F265" s="298"/>
      <c r="G265" s="298"/>
      <c r="H265" s="298"/>
      <c r="I265" s="298"/>
      <c r="J265" s="298"/>
      <c r="K265" s="298"/>
      <c r="L265" s="298"/>
    </row>
    <row r="266" spans="2:12">
      <c r="B266" s="298"/>
      <c r="C266" s="298"/>
      <c r="D266" s="298"/>
      <c r="E266" s="298"/>
      <c r="F266" s="298"/>
      <c r="G266" s="298"/>
      <c r="H266" s="298"/>
      <c r="I266" s="298"/>
      <c r="J266" s="298"/>
      <c r="K266" s="298"/>
      <c r="L266" s="298"/>
    </row>
    <row r="267" spans="2:12">
      <c r="B267" s="298"/>
      <c r="C267" s="298"/>
      <c r="D267" s="298"/>
      <c r="E267" s="298"/>
      <c r="F267" s="298"/>
      <c r="G267" s="298"/>
      <c r="H267" s="298"/>
      <c r="I267" s="298"/>
      <c r="J267" s="298"/>
      <c r="K267" s="298"/>
      <c r="L267" s="298"/>
    </row>
    <row r="268" spans="2:12">
      <c r="B268" s="298"/>
      <c r="C268" s="298"/>
      <c r="D268" s="298"/>
      <c r="E268" s="298"/>
      <c r="F268" s="298"/>
      <c r="G268" s="298"/>
      <c r="H268" s="298"/>
      <c r="I268" s="298"/>
      <c r="J268" s="298"/>
      <c r="K268" s="298"/>
      <c r="L268" s="298"/>
    </row>
    <row r="269" spans="2:12">
      <c r="B269" s="298"/>
      <c r="C269" s="298"/>
      <c r="D269" s="298"/>
      <c r="E269" s="298"/>
      <c r="F269" s="298"/>
      <c r="G269" s="298"/>
      <c r="H269" s="298"/>
      <c r="I269" s="298"/>
      <c r="J269" s="298"/>
      <c r="K269" s="298"/>
      <c r="L269" s="298"/>
    </row>
    <row r="270" spans="2:12">
      <c r="B270" s="298"/>
      <c r="C270" s="298"/>
      <c r="D270" s="298"/>
      <c r="E270" s="298"/>
      <c r="F270" s="298"/>
      <c r="G270" s="298"/>
      <c r="H270" s="298"/>
      <c r="I270" s="298"/>
      <c r="J270" s="298"/>
      <c r="K270" s="298"/>
      <c r="L270" s="298"/>
    </row>
    <row r="271" spans="2:12">
      <c r="B271" s="298"/>
      <c r="C271" s="298"/>
      <c r="D271" s="298"/>
      <c r="E271" s="298"/>
      <c r="F271" s="298"/>
      <c r="G271" s="298"/>
      <c r="H271" s="298"/>
      <c r="I271" s="298"/>
      <c r="J271" s="298"/>
      <c r="K271" s="298"/>
      <c r="L271" s="298"/>
    </row>
    <row r="272" spans="2:12">
      <c r="B272" s="298"/>
      <c r="C272" s="298"/>
      <c r="D272" s="298"/>
      <c r="E272" s="298"/>
      <c r="F272" s="298"/>
      <c r="G272" s="298"/>
      <c r="H272" s="298"/>
      <c r="I272" s="298"/>
      <c r="J272" s="298"/>
      <c r="K272" s="298"/>
      <c r="L272" s="298"/>
    </row>
    <row r="273" spans="2:12">
      <c r="B273" s="298"/>
      <c r="C273" s="298"/>
      <c r="D273" s="298"/>
      <c r="E273" s="298"/>
      <c r="F273" s="298"/>
      <c r="G273" s="298"/>
      <c r="H273" s="298"/>
      <c r="I273" s="298"/>
      <c r="J273" s="298"/>
      <c r="K273" s="298"/>
      <c r="L273" s="298"/>
    </row>
    <row r="274" spans="2:12">
      <c r="B274" s="298"/>
      <c r="C274" s="298"/>
      <c r="D274" s="298"/>
      <c r="E274" s="298"/>
      <c r="F274" s="298"/>
      <c r="G274" s="298"/>
      <c r="H274" s="298"/>
      <c r="I274" s="298"/>
      <c r="J274" s="298"/>
      <c r="K274" s="298"/>
      <c r="L274" s="298"/>
    </row>
    <row r="275" spans="2:12">
      <c r="B275" s="298"/>
      <c r="C275" s="298"/>
      <c r="D275" s="298"/>
      <c r="E275" s="298"/>
      <c r="F275" s="298"/>
      <c r="G275" s="298"/>
      <c r="H275" s="298"/>
      <c r="I275" s="298"/>
      <c r="J275" s="298"/>
      <c r="K275" s="298"/>
      <c r="L275" s="298"/>
    </row>
    <row r="276" spans="2:12">
      <c r="B276" s="298"/>
      <c r="C276" s="298"/>
      <c r="D276" s="298"/>
      <c r="E276" s="298"/>
      <c r="F276" s="298"/>
      <c r="G276" s="298"/>
      <c r="H276" s="298"/>
      <c r="I276" s="298"/>
      <c r="J276" s="298"/>
      <c r="K276" s="298"/>
      <c r="L276" s="298"/>
    </row>
    <row r="277" spans="2:12">
      <c r="B277" s="298"/>
      <c r="C277" s="298"/>
      <c r="D277" s="298"/>
      <c r="E277" s="298"/>
      <c r="F277" s="298"/>
      <c r="G277" s="298"/>
      <c r="H277" s="298"/>
      <c r="I277" s="298"/>
      <c r="J277" s="298"/>
      <c r="K277" s="298"/>
      <c r="L277" s="298"/>
    </row>
    <row r="278" spans="2:12">
      <c r="B278" s="298"/>
      <c r="C278" s="298"/>
      <c r="D278" s="298"/>
      <c r="E278" s="298"/>
      <c r="F278" s="298"/>
      <c r="G278" s="298"/>
      <c r="H278" s="298"/>
      <c r="I278" s="298"/>
      <c r="J278" s="298"/>
      <c r="K278" s="298"/>
      <c r="L278" s="298"/>
    </row>
    <row r="279" spans="2:12">
      <c r="B279" s="298"/>
      <c r="C279" s="298"/>
      <c r="D279" s="298"/>
      <c r="E279" s="298"/>
      <c r="F279" s="298"/>
      <c r="G279" s="298"/>
      <c r="H279" s="298"/>
      <c r="I279" s="298"/>
      <c r="J279" s="298"/>
      <c r="K279" s="298"/>
      <c r="L279" s="298"/>
    </row>
    <row r="280" spans="2:12">
      <c r="B280" s="298"/>
      <c r="C280" s="298"/>
      <c r="D280" s="298"/>
      <c r="E280" s="298"/>
      <c r="F280" s="298"/>
      <c r="G280" s="298"/>
      <c r="H280" s="298"/>
      <c r="I280" s="298"/>
      <c r="J280" s="298"/>
      <c r="K280" s="298"/>
      <c r="L280" s="298"/>
    </row>
    <row r="281" spans="2:12">
      <c r="B281" s="298"/>
      <c r="C281" s="298"/>
      <c r="D281" s="298"/>
      <c r="E281" s="298"/>
      <c r="F281" s="298"/>
      <c r="G281" s="298"/>
      <c r="H281" s="298"/>
      <c r="I281" s="298"/>
      <c r="J281" s="298"/>
      <c r="K281" s="298"/>
      <c r="L281" s="298"/>
    </row>
    <row r="282" spans="2:12">
      <c r="B282" s="298"/>
      <c r="C282" s="298"/>
      <c r="D282" s="298"/>
      <c r="E282" s="298"/>
      <c r="F282" s="298"/>
      <c r="G282" s="298"/>
      <c r="H282" s="298"/>
      <c r="I282" s="298"/>
      <c r="J282" s="298"/>
      <c r="K282" s="298"/>
      <c r="L282" s="298"/>
    </row>
    <row r="283" spans="2:12">
      <c r="B283" s="298"/>
      <c r="C283" s="298"/>
      <c r="D283" s="298"/>
      <c r="E283" s="298"/>
      <c r="F283" s="298"/>
      <c r="G283" s="298"/>
      <c r="H283" s="298"/>
      <c r="I283" s="298"/>
      <c r="J283" s="298"/>
      <c r="K283" s="298"/>
      <c r="L283" s="298"/>
    </row>
    <row r="284" spans="2:12">
      <c r="B284" s="298"/>
      <c r="C284" s="298"/>
      <c r="D284" s="298"/>
      <c r="E284" s="298"/>
      <c r="F284" s="298"/>
      <c r="G284" s="298"/>
      <c r="H284" s="298"/>
      <c r="I284" s="298"/>
      <c r="J284" s="298"/>
      <c r="K284" s="298"/>
      <c r="L284" s="298"/>
    </row>
    <row r="285" spans="2:12">
      <c r="B285" s="298"/>
      <c r="C285" s="298"/>
      <c r="D285" s="298"/>
      <c r="E285" s="298"/>
      <c r="F285" s="298"/>
      <c r="G285" s="298"/>
      <c r="H285" s="298"/>
      <c r="I285" s="298"/>
      <c r="J285" s="298"/>
      <c r="K285" s="298"/>
      <c r="L285" s="298"/>
    </row>
    <row r="286" spans="2:12">
      <c r="B286" s="298"/>
      <c r="C286" s="298"/>
      <c r="D286" s="298"/>
      <c r="E286" s="298"/>
      <c r="F286" s="298"/>
      <c r="G286" s="298"/>
      <c r="H286" s="298"/>
      <c r="I286" s="298"/>
      <c r="J286" s="298"/>
      <c r="K286" s="298"/>
      <c r="L286" s="298"/>
    </row>
    <row r="287" spans="2:12">
      <c r="B287" s="298"/>
      <c r="C287" s="298"/>
      <c r="D287" s="298"/>
      <c r="E287" s="298"/>
      <c r="F287" s="298"/>
      <c r="G287" s="298"/>
      <c r="H287" s="298"/>
      <c r="I287" s="298"/>
      <c r="J287" s="298"/>
      <c r="K287" s="298"/>
      <c r="L287" s="298"/>
    </row>
    <row r="288" spans="2:12">
      <c r="B288" s="298"/>
      <c r="C288" s="298"/>
      <c r="D288" s="298"/>
      <c r="E288" s="298"/>
      <c r="F288" s="298"/>
      <c r="G288" s="298"/>
      <c r="H288" s="298"/>
      <c r="I288" s="298"/>
      <c r="J288" s="298"/>
      <c r="K288" s="298"/>
      <c r="L288" s="298"/>
    </row>
    <row r="289" spans="2:12">
      <c r="B289" s="298"/>
      <c r="C289" s="298"/>
      <c r="D289" s="298"/>
      <c r="E289" s="298"/>
      <c r="F289" s="298"/>
      <c r="G289" s="298"/>
      <c r="H289" s="298"/>
      <c r="I289" s="298"/>
      <c r="J289" s="298"/>
      <c r="K289" s="298"/>
      <c r="L289" s="298"/>
    </row>
    <row r="290" spans="2:12">
      <c r="B290" s="298"/>
      <c r="C290" s="298"/>
      <c r="D290" s="298"/>
      <c r="E290" s="298"/>
      <c r="F290" s="298"/>
      <c r="G290" s="298"/>
      <c r="H290" s="298"/>
      <c r="I290" s="298"/>
      <c r="J290" s="298"/>
      <c r="K290" s="298"/>
      <c r="L290" s="298"/>
    </row>
    <row r="291" spans="2:12">
      <c r="B291" s="298"/>
      <c r="C291" s="298"/>
      <c r="D291" s="298"/>
      <c r="E291" s="298"/>
      <c r="F291" s="298"/>
      <c r="G291" s="298"/>
      <c r="H291" s="298"/>
      <c r="I291" s="298"/>
      <c r="J291" s="298"/>
      <c r="K291" s="298"/>
      <c r="L291" s="298"/>
    </row>
    <row r="292" spans="2:12">
      <c r="B292" s="298"/>
      <c r="C292" s="298"/>
      <c r="D292" s="298"/>
      <c r="E292" s="298"/>
      <c r="F292" s="298"/>
      <c r="G292" s="298"/>
      <c r="H292" s="298"/>
      <c r="I292" s="298"/>
      <c r="J292" s="298"/>
      <c r="K292" s="298"/>
      <c r="L292" s="298"/>
    </row>
    <row r="293" spans="2:12">
      <c r="B293" s="298"/>
      <c r="C293" s="298"/>
      <c r="D293" s="298"/>
      <c r="E293" s="298"/>
      <c r="F293" s="298"/>
      <c r="G293" s="298"/>
      <c r="H293" s="298"/>
      <c r="I293" s="298"/>
      <c r="J293" s="298"/>
      <c r="K293" s="298"/>
      <c r="L293" s="298"/>
    </row>
    <row r="294" spans="2:12">
      <c r="B294" s="298"/>
      <c r="C294" s="298"/>
      <c r="D294" s="298"/>
      <c r="E294" s="298"/>
      <c r="F294" s="298"/>
      <c r="G294" s="298"/>
      <c r="H294" s="298"/>
      <c r="I294" s="298"/>
      <c r="J294" s="298"/>
      <c r="K294" s="298"/>
      <c r="L294" s="298"/>
    </row>
    <row r="295" spans="2:12">
      <c r="B295" s="298"/>
      <c r="C295" s="298"/>
      <c r="D295" s="298"/>
      <c r="E295" s="298"/>
      <c r="F295" s="298"/>
      <c r="G295" s="298"/>
      <c r="H295" s="298"/>
      <c r="I295" s="298"/>
      <c r="J295" s="298"/>
      <c r="K295" s="298"/>
      <c r="L295" s="298"/>
    </row>
    <row r="296" spans="2:12">
      <c r="B296" s="298"/>
      <c r="C296" s="298"/>
      <c r="D296" s="298"/>
      <c r="E296" s="298"/>
      <c r="F296" s="298"/>
      <c r="G296" s="298"/>
      <c r="H296" s="298"/>
      <c r="I296" s="298"/>
      <c r="J296" s="298"/>
      <c r="K296" s="298"/>
      <c r="L296" s="298"/>
    </row>
    <row r="297" spans="2:12">
      <c r="B297" s="298"/>
      <c r="C297" s="298"/>
      <c r="D297" s="298"/>
      <c r="E297" s="298"/>
      <c r="F297" s="298"/>
      <c r="G297" s="298"/>
      <c r="H297" s="298"/>
      <c r="I297" s="298"/>
      <c r="J297" s="298"/>
      <c r="K297" s="298"/>
      <c r="L297" s="298"/>
    </row>
    <row r="298" spans="2:12">
      <c r="B298" s="298"/>
      <c r="C298" s="298"/>
      <c r="D298" s="298"/>
      <c r="E298" s="298"/>
      <c r="F298" s="298"/>
      <c r="G298" s="298"/>
      <c r="H298" s="298"/>
      <c r="I298" s="298"/>
      <c r="J298" s="298"/>
      <c r="K298" s="298"/>
      <c r="L298" s="298"/>
    </row>
    <row r="299" spans="2:12">
      <c r="B299" s="298"/>
      <c r="C299" s="298"/>
      <c r="D299" s="298"/>
      <c r="E299" s="298"/>
      <c r="F299" s="298"/>
      <c r="G299" s="298"/>
      <c r="H299" s="298"/>
      <c r="I299" s="298"/>
      <c r="J299" s="298"/>
      <c r="K299" s="298"/>
      <c r="L299" s="298"/>
    </row>
    <row r="300" spans="2:12">
      <c r="B300" s="298"/>
      <c r="C300" s="298"/>
      <c r="D300" s="298"/>
      <c r="E300" s="298"/>
      <c r="F300" s="298"/>
      <c r="G300" s="298"/>
      <c r="H300" s="298"/>
      <c r="I300" s="298"/>
      <c r="J300" s="298"/>
      <c r="K300" s="298"/>
      <c r="L300" s="298"/>
    </row>
    <row r="301" spans="2:12">
      <c r="B301" s="298"/>
      <c r="C301" s="298"/>
      <c r="D301" s="298"/>
      <c r="E301" s="298"/>
      <c r="F301" s="298"/>
      <c r="G301" s="298"/>
      <c r="H301" s="298"/>
      <c r="I301" s="298"/>
      <c r="J301" s="298"/>
      <c r="K301" s="298"/>
      <c r="L301" s="298"/>
    </row>
    <row r="302" spans="2:12">
      <c r="B302" s="298"/>
      <c r="C302" s="298"/>
      <c r="D302" s="298"/>
      <c r="E302" s="298"/>
      <c r="F302" s="298"/>
      <c r="G302" s="298"/>
      <c r="H302" s="298"/>
      <c r="I302" s="298"/>
      <c r="J302" s="298"/>
      <c r="K302" s="298"/>
      <c r="L302" s="298"/>
    </row>
    <row r="303" spans="2:12">
      <c r="B303" s="298"/>
      <c r="C303" s="298"/>
      <c r="D303" s="298"/>
      <c r="E303" s="298"/>
      <c r="F303" s="298"/>
      <c r="G303" s="298"/>
      <c r="H303" s="298"/>
      <c r="I303" s="298"/>
      <c r="J303" s="298"/>
      <c r="K303" s="298"/>
      <c r="L303" s="298"/>
    </row>
    <row r="304" spans="2:12">
      <c r="B304" s="298"/>
      <c r="C304" s="298"/>
      <c r="D304" s="298"/>
      <c r="E304" s="298"/>
      <c r="F304" s="298"/>
      <c r="G304" s="298"/>
      <c r="H304" s="298"/>
      <c r="I304" s="298"/>
      <c r="J304" s="298"/>
      <c r="K304" s="298"/>
      <c r="L304" s="298"/>
    </row>
    <row r="305" spans="2:12">
      <c r="B305" s="298"/>
      <c r="C305" s="298"/>
      <c r="D305" s="298"/>
      <c r="E305" s="298"/>
      <c r="F305" s="298"/>
      <c r="G305" s="298"/>
      <c r="H305" s="298"/>
      <c r="I305" s="298"/>
      <c r="J305" s="298"/>
      <c r="K305" s="298"/>
      <c r="L305" s="298"/>
    </row>
    <row r="306" spans="2:12">
      <c r="B306" s="298"/>
      <c r="C306" s="298"/>
      <c r="D306" s="298"/>
      <c r="E306" s="298"/>
      <c r="F306" s="298"/>
      <c r="G306" s="298"/>
      <c r="H306" s="298"/>
      <c r="I306" s="298"/>
      <c r="J306" s="298"/>
      <c r="K306" s="298"/>
      <c r="L306" s="298"/>
    </row>
    <row r="307" spans="2:12">
      <c r="B307" s="298"/>
      <c r="C307" s="298"/>
      <c r="D307" s="298"/>
      <c r="E307" s="298"/>
      <c r="F307" s="298"/>
      <c r="G307" s="298"/>
      <c r="H307" s="298"/>
      <c r="I307" s="298"/>
      <c r="J307" s="298"/>
      <c r="K307" s="298"/>
      <c r="L307" s="298"/>
    </row>
    <row r="308" spans="2:12">
      <c r="B308" s="298"/>
      <c r="C308" s="298"/>
      <c r="D308" s="298"/>
      <c r="E308" s="298"/>
      <c r="F308" s="298"/>
      <c r="G308" s="298"/>
      <c r="H308" s="298"/>
      <c r="I308" s="298"/>
      <c r="J308" s="298"/>
      <c r="K308" s="298"/>
      <c r="L308" s="298"/>
    </row>
    <row r="309" spans="2:12">
      <c r="B309" s="298"/>
      <c r="C309" s="298"/>
      <c r="D309" s="298"/>
      <c r="E309" s="298"/>
      <c r="F309" s="298"/>
      <c r="G309" s="298"/>
      <c r="H309" s="298"/>
      <c r="I309" s="298"/>
      <c r="J309" s="298"/>
      <c r="K309" s="298"/>
      <c r="L309" s="298"/>
    </row>
    <row r="310" spans="2:12">
      <c r="B310" s="298"/>
      <c r="C310" s="298"/>
      <c r="D310" s="298"/>
      <c r="E310" s="298"/>
      <c r="F310" s="298"/>
      <c r="G310" s="298"/>
      <c r="H310" s="298"/>
      <c r="I310" s="298"/>
      <c r="J310" s="298"/>
      <c r="K310" s="298"/>
      <c r="L310" s="298"/>
    </row>
    <row r="311" spans="2:12">
      <c r="B311" s="298"/>
      <c r="C311" s="298"/>
      <c r="D311" s="298"/>
      <c r="E311" s="298"/>
      <c r="F311" s="298"/>
      <c r="G311" s="298"/>
      <c r="H311" s="298"/>
      <c r="I311" s="298"/>
      <c r="J311" s="298"/>
      <c r="K311" s="298"/>
      <c r="L311" s="298"/>
    </row>
    <row r="312" spans="2:12">
      <c r="B312" s="298"/>
      <c r="C312" s="298"/>
      <c r="D312" s="298"/>
      <c r="E312" s="298"/>
      <c r="F312" s="298"/>
      <c r="G312" s="298"/>
      <c r="H312" s="298"/>
      <c r="I312" s="298"/>
      <c r="J312" s="298"/>
      <c r="K312" s="298"/>
      <c r="L312" s="298"/>
    </row>
    <row r="313" spans="2:12">
      <c r="B313" s="298"/>
      <c r="C313" s="298"/>
      <c r="D313" s="298"/>
      <c r="E313" s="298"/>
      <c r="F313" s="298"/>
      <c r="G313" s="298"/>
      <c r="H313" s="298"/>
      <c r="I313" s="298"/>
      <c r="J313" s="298"/>
      <c r="K313" s="298"/>
      <c r="L313" s="298"/>
    </row>
    <row r="314" spans="2:12">
      <c r="B314" s="298"/>
      <c r="C314" s="298"/>
      <c r="D314" s="298"/>
      <c r="E314" s="298"/>
      <c r="F314" s="298"/>
      <c r="G314" s="298"/>
      <c r="H314" s="298"/>
      <c r="I314" s="298"/>
      <c r="J314" s="298"/>
      <c r="K314" s="298"/>
      <c r="L314" s="298"/>
    </row>
    <row r="315" spans="2:12">
      <c r="B315" s="298"/>
      <c r="C315" s="298"/>
      <c r="D315" s="298"/>
      <c r="E315" s="298"/>
      <c r="F315" s="298"/>
      <c r="G315" s="298"/>
      <c r="H315" s="298"/>
      <c r="I315" s="298"/>
      <c r="J315" s="298"/>
      <c r="K315" s="298"/>
      <c r="L315" s="298"/>
    </row>
    <row r="316" spans="2:12">
      <c r="B316" s="298"/>
      <c r="C316" s="298"/>
      <c r="D316" s="298"/>
      <c r="E316" s="298"/>
      <c r="F316" s="298"/>
      <c r="G316" s="298"/>
      <c r="H316" s="298"/>
      <c r="I316" s="298"/>
      <c r="J316" s="298"/>
      <c r="K316" s="298"/>
      <c r="L316" s="298"/>
    </row>
    <row r="317" spans="2:12">
      <c r="B317" s="298"/>
      <c r="C317" s="298"/>
      <c r="D317" s="298"/>
      <c r="E317" s="298"/>
      <c r="F317" s="298"/>
      <c r="G317" s="298"/>
      <c r="H317" s="298"/>
      <c r="I317" s="298"/>
      <c r="J317" s="298"/>
      <c r="K317" s="298"/>
      <c r="L317" s="298"/>
    </row>
    <row r="318" spans="2:12">
      <c r="B318" s="298"/>
      <c r="C318" s="298"/>
      <c r="D318" s="298"/>
      <c r="E318" s="298"/>
      <c r="F318" s="298"/>
      <c r="G318" s="298"/>
      <c r="H318" s="298"/>
      <c r="I318" s="298"/>
      <c r="J318" s="298"/>
      <c r="K318" s="298"/>
      <c r="L318" s="298"/>
    </row>
    <row r="319" spans="2:12">
      <c r="B319" s="298"/>
      <c r="C319" s="298"/>
      <c r="D319" s="298"/>
      <c r="E319" s="298"/>
      <c r="F319" s="298"/>
      <c r="G319" s="298"/>
      <c r="H319" s="298"/>
      <c r="I319" s="298"/>
      <c r="J319" s="298"/>
      <c r="K319" s="298"/>
      <c r="L319" s="298"/>
    </row>
    <row r="320" spans="2:12">
      <c r="B320" s="298"/>
      <c r="C320" s="298"/>
      <c r="D320" s="298"/>
      <c r="E320" s="298"/>
      <c r="F320" s="298"/>
      <c r="G320" s="298"/>
      <c r="H320" s="298"/>
      <c r="I320" s="298"/>
      <c r="J320" s="298"/>
      <c r="K320" s="298"/>
      <c r="L320" s="298"/>
    </row>
    <row r="321" spans="2:12">
      <c r="B321" s="298"/>
      <c r="C321" s="298"/>
      <c r="D321" s="298"/>
      <c r="E321" s="298"/>
      <c r="F321" s="298"/>
      <c r="G321" s="298"/>
      <c r="H321" s="298"/>
      <c r="I321" s="298"/>
      <c r="J321" s="298"/>
      <c r="K321" s="298"/>
      <c r="L321" s="298"/>
    </row>
    <row r="322" spans="2:12">
      <c r="B322" s="298"/>
      <c r="C322" s="298"/>
      <c r="D322" s="298"/>
      <c r="E322" s="298"/>
      <c r="F322" s="298"/>
      <c r="G322" s="298"/>
      <c r="H322" s="298"/>
      <c r="I322" s="298"/>
      <c r="J322" s="298"/>
      <c r="K322" s="298"/>
      <c r="L322" s="298"/>
    </row>
    <row r="323" spans="2:12">
      <c r="B323" s="298"/>
      <c r="C323" s="298"/>
      <c r="D323" s="298"/>
      <c r="E323" s="298"/>
      <c r="F323" s="298"/>
      <c r="G323" s="298"/>
      <c r="H323" s="298"/>
      <c r="I323" s="298"/>
      <c r="J323" s="298"/>
      <c r="K323" s="298"/>
      <c r="L323" s="298"/>
    </row>
    <row r="324" spans="2:12">
      <c r="B324" s="298"/>
      <c r="C324" s="298"/>
      <c r="D324" s="298"/>
      <c r="E324" s="298"/>
      <c r="F324" s="298"/>
      <c r="G324" s="298"/>
      <c r="H324" s="298"/>
      <c r="I324" s="298"/>
      <c r="J324" s="298"/>
      <c r="K324" s="298"/>
      <c r="L324" s="298"/>
    </row>
    <row r="325" spans="2:12">
      <c r="B325" s="298"/>
      <c r="C325" s="298"/>
      <c r="D325" s="298"/>
      <c r="E325" s="298"/>
      <c r="F325" s="298"/>
      <c r="G325" s="298"/>
      <c r="H325" s="298"/>
      <c r="I325" s="298"/>
      <c r="J325" s="298"/>
      <c r="K325" s="298"/>
      <c r="L325" s="298"/>
    </row>
    <row r="326" spans="2:12">
      <c r="B326" s="298"/>
      <c r="C326" s="298"/>
      <c r="D326" s="298"/>
      <c r="E326" s="298"/>
      <c r="F326" s="298"/>
      <c r="G326" s="298"/>
      <c r="H326" s="298"/>
      <c r="I326" s="298"/>
      <c r="J326" s="298"/>
      <c r="K326" s="298"/>
      <c r="L326" s="298"/>
    </row>
    <row r="327" spans="2:12">
      <c r="B327" s="298"/>
      <c r="C327" s="298"/>
      <c r="D327" s="298"/>
      <c r="E327" s="298"/>
      <c r="F327" s="298"/>
      <c r="G327" s="298"/>
      <c r="H327" s="298"/>
      <c r="I327" s="298"/>
      <c r="J327" s="298"/>
      <c r="K327" s="298"/>
      <c r="L327" s="298"/>
    </row>
    <row r="328" spans="2:12">
      <c r="B328" s="298"/>
      <c r="C328" s="298"/>
      <c r="D328" s="298"/>
      <c r="E328" s="298"/>
      <c r="F328" s="298"/>
      <c r="G328" s="298"/>
      <c r="H328" s="298"/>
      <c r="I328" s="298"/>
      <c r="J328" s="298"/>
      <c r="K328" s="298"/>
      <c r="L328" s="298"/>
    </row>
    <row r="329" spans="2:12">
      <c r="B329" s="298"/>
      <c r="C329" s="298"/>
      <c r="D329" s="298"/>
      <c r="E329" s="298"/>
      <c r="F329" s="298"/>
      <c r="G329" s="298"/>
      <c r="H329" s="298"/>
      <c r="I329" s="298"/>
      <c r="J329" s="298"/>
      <c r="K329" s="298"/>
      <c r="L329" s="298"/>
    </row>
    <row r="330" spans="2:12">
      <c r="B330" s="298"/>
      <c r="C330" s="298"/>
      <c r="D330" s="298"/>
      <c r="E330" s="298"/>
      <c r="F330" s="298"/>
      <c r="G330" s="298"/>
      <c r="H330" s="298"/>
      <c r="I330" s="298"/>
      <c r="J330" s="298"/>
      <c r="K330" s="298"/>
      <c r="L330" s="298"/>
    </row>
    <row r="331" spans="2:12">
      <c r="B331" s="298"/>
      <c r="C331" s="298"/>
      <c r="D331" s="298"/>
      <c r="E331" s="298"/>
      <c r="F331" s="298"/>
      <c r="G331" s="298"/>
      <c r="H331" s="298"/>
      <c r="I331" s="298"/>
      <c r="J331" s="298"/>
      <c r="K331" s="298"/>
      <c r="L331" s="298"/>
    </row>
    <row r="332" spans="2:12">
      <c r="B332" s="298"/>
      <c r="C332" s="298"/>
      <c r="D332" s="298"/>
      <c r="E332" s="298"/>
      <c r="F332" s="298"/>
      <c r="G332" s="298"/>
      <c r="H332" s="298"/>
      <c r="I332" s="298"/>
      <c r="J332" s="298"/>
      <c r="K332" s="298"/>
      <c r="L332" s="298"/>
    </row>
    <row r="333" spans="2:12">
      <c r="B333" s="298"/>
      <c r="C333" s="298"/>
      <c r="D333" s="298"/>
      <c r="E333" s="298"/>
      <c r="F333" s="298"/>
      <c r="G333" s="298"/>
      <c r="H333" s="298"/>
      <c r="I333" s="298"/>
      <c r="J333" s="298"/>
      <c r="K333" s="298"/>
      <c r="L333" s="298"/>
    </row>
    <row r="334" spans="2:12">
      <c r="B334" s="298"/>
      <c r="C334" s="298"/>
      <c r="D334" s="298"/>
      <c r="E334" s="298"/>
      <c r="F334" s="298"/>
      <c r="G334" s="298"/>
      <c r="H334" s="298"/>
      <c r="I334" s="298"/>
      <c r="J334" s="298"/>
      <c r="K334" s="298"/>
      <c r="L334" s="298"/>
    </row>
    <row r="335" spans="2:12">
      <c r="B335" s="298"/>
      <c r="C335" s="298"/>
      <c r="D335" s="298"/>
      <c r="E335" s="298"/>
      <c r="F335" s="298"/>
      <c r="G335" s="298"/>
      <c r="H335" s="298"/>
      <c r="I335" s="298"/>
      <c r="J335" s="298"/>
      <c r="K335" s="298"/>
      <c r="L335" s="298"/>
    </row>
    <row r="336" spans="2:12">
      <c r="B336" s="298"/>
      <c r="C336" s="298"/>
      <c r="D336" s="298"/>
      <c r="E336" s="298"/>
      <c r="F336" s="298"/>
      <c r="G336" s="298"/>
      <c r="H336" s="298"/>
      <c r="I336" s="298"/>
      <c r="J336" s="298"/>
      <c r="K336" s="298"/>
      <c r="L336" s="298"/>
    </row>
    <row r="337" spans="2:12">
      <c r="B337" s="298"/>
      <c r="C337" s="298"/>
      <c r="D337" s="298"/>
      <c r="E337" s="298"/>
      <c r="F337" s="298"/>
      <c r="G337" s="298"/>
      <c r="H337" s="298"/>
      <c r="I337" s="298"/>
      <c r="J337" s="298"/>
      <c r="K337" s="298"/>
      <c r="L337" s="298"/>
    </row>
    <row r="338" spans="2:12">
      <c r="B338" s="298"/>
      <c r="C338" s="298"/>
      <c r="D338" s="298"/>
      <c r="E338" s="298"/>
      <c r="F338" s="298"/>
      <c r="G338" s="298"/>
      <c r="H338" s="298"/>
      <c r="I338" s="298"/>
      <c r="J338" s="298"/>
      <c r="K338" s="298"/>
      <c r="L338" s="298"/>
    </row>
    <row r="339" spans="2:12">
      <c r="B339" s="298"/>
      <c r="C339" s="298"/>
      <c r="D339" s="298"/>
      <c r="E339" s="298"/>
      <c r="F339" s="298"/>
      <c r="G339" s="298"/>
      <c r="H339" s="298"/>
      <c r="I339" s="298"/>
      <c r="J339" s="298"/>
      <c r="K339" s="298"/>
      <c r="L339" s="298"/>
    </row>
    <row r="340" spans="2:12">
      <c r="B340" s="298"/>
      <c r="C340" s="298"/>
      <c r="D340" s="298"/>
      <c r="E340" s="298"/>
      <c r="F340" s="298"/>
      <c r="G340" s="298"/>
      <c r="H340" s="298"/>
      <c r="I340" s="298"/>
      <c r="J340" s="298"/>
      <c r="K340" s="298"/>
      <c r="L340" s="298"/>
    </row>
    <row r="341" spans="2:12">
      <c r="B341" s="298"/>
      <c r="C341" s="298"/>
      <c r="D341" s="298"/>
      <c r="E341" s="298"/>
      <c r="F341" s="298"/>
      <c r="G341" s="298"/>
      <c r="H341" s="298"/>
      <c r="I341" s="298"/>
      <c r="J341" s="298"/>
      <c r="K341" s="298"/>
      <c r="L341" s="298"/>
    </row>
    <row r="342" spans="2:12">
      <c r="B342" s="298"/>
      <c r="C342" s="298"/>
      <c r="D342" s="298"/>
      <c r="E342" s="298"/>
      <c r="F342" s="298"/>
      <c r="G342" s="298"/>
      <c r="H342" s="298"/>
      <c r="I342" s="298"/>
      <c r="J342" s="298"/>
      <c r="K342" s="298"/>
      <c r="L342" s="298"/>
    </row>
    <row r="343" spans="2:12">
      <c r="B343" s="298"/>
      <c r="C343" s="298"/>
      <c r="D343" s="298"/>
      <c r="E343" s="298"/>
      <c r="F343" s="298"/>
      <c r="G343" s="298"/>
      <c r="H343" s="298"/>
      <c r="I343" s="298"/>
      <c r="J343" s="298"/>
      <c r="K343" s="298"/>
      <c r="L343" s="298"/>
    </row>
    <row r="344" spans="2:12">
      <c r="B344" s="298"/>
      <c r="C344" s="298"/>
      <c r="D344" s="298"/>
      <c r="E344" s="298"/>
      <c r="F344" s="298"/>
      <c r="G344" s="298"/>
      <c r="H344" s="298"/>
      <c r="I344" s="298"/>
      <c r="J344" s="298"/>
      <c r="K344" s="298"/>
      <c r="L344" s="298"/>
    </row>
    <row r="345" spans="2:12">
      <c r="B345" s="298"/>
      <c r="C345" s="298"/>
      <c r="D345" s="298"/>
      <c r="E345" s="298"/>
      <c r="F345" s="298"/>
      <c r="G345" s="298"/>
      <c r="H345" s="298"/>
      <c r="I345" s="298"/>
      <c r="J345" s="298"/>
      <c r="K345" s="298"/>
      <c r="L345" s="298"/>
    </row>
    <row r="346" spans="2:12">
      <c r="B346" s="298"/>
      <c r="C346" s="298"/>
      <c r="D346" s="298"/>
      <c r="E346" s="298"/>
      <c r="F346" s="298"/>
      <c r="G346" s="298"/>
      <c r="H346" s="298"/>
      <c r="I346" s="298"/>
      <c r="J346" s="298"/>
      <c r="K346" s="298"/>
      <c r="L346" s="298"/>
    </row>
    <row r="347" spans="2:12">
      <c r="B347" s="298"/>
      <c r="C347" s="298"/>
      <c r="D347" s="298"/>
      <c r="E347" s="298"/>
      <c r="F347" s="298"/>
      <c r="G347" s="298"/>
      <c r="H347" s="298"/>
      <c r="I347" s="298"/>
      <c r="J347" s="298"/>
      <c r="K347" s="298"/>
      <c r="L347" s="298"/>
    </row>
    <row r="348" spans="2:12">
      <c r="B348" s="298"/>
      <c r="C348" s="298"/>
      <c r="D348" s="298"/>
      <c r="E348" s="298"/>
      <c r="F348" s="298"/>
      <c r="G348" s="298"/>
      <c r="H348" s="298"/>
      <c r="I348" s="298"/>
      <c r="J348" s="298"/>
      <c r="K348" s="298"/>
      <c r="L348" s="298"/>
    </row>
    <row r="349" spans="2:12">
      <c r="B349" s="298"/>
      <c r="C349" s="298"/>
      <c r="D349" s="298"/>
      <c r="E349" s="298"/>
      <c r="F349" s="298"/>
      <c r="G349" s="298"/>
      <c r="H349" s="298"/>
      <c r="I349" s="298"/>
      <c r="J349" s="298"/>
      <c r="K349" s="298"/>
      <c r="L349" s="298"/>
    </row>
    <row r="350" spans="2:12">
      <c r="B350" s="298"/>
      <c r="C350" s="298"/>
      <c r="D350" s="298"/>
      <c r="E350" s="298"/>
      <c r="F350" s="298"/>
      <c r="G350" s="298"/>
      <c r="H350" s="298"/>
      <c r="I350" s="298"/>
      <c r="J350" s="298"/>
      <c r="K350" s="298"/>
      <c r="L350" s="298"/>
    </row>
    <row r="351" spans="2:12">
      <c r="B351" s="298"/>
      <c r="C351" s="298"/>
      <c r="D351" s="298"/>
      <c r="E351" s="298"/>
      <c r="F351" s="298"/>
      <c r="G351" s="298"/>
      <c r="H351" s="298"/>
      <c r="I351" s="298"/>
      <c r="J351" s="298"/>
      <c r="K351" s="298"/>
      <c r="L351" s="298"/>
    </row>
    <row r="352" spans="2:12">
      <c r="B352" s="298"/>
      <c r="C352" s="298"/>
      <c r="D352" s="298"/>
      <c r="E352" s="298"/>
      <c r="F352" s="298"/>
      <c r="G352" s="298"/>
      <c r="H352" s="298"/>
      <c r="I352" s="298"/>
      <c r="J352" s="298"/>
      <c r="K352" s="298"/>
      <c r="L352" s="298"/>
    </row>
    <row r="353" spans="2:12">
      <c r="B353" s="298"/>
      <c r="C353" s="298"/>
      <c r="D353" s="298"/>
      <c r="E353" s="298"/>
      <c r="F353" s="298"/>
      <c r="G353" s="298"/>
      <c r="H353" s="298"/>
      <c r="I353" s="298"/>
      <c r="J353" s="298"/>
      <c r="K353" s="298"/>
      <c r="L353" s="298"/>
    </row>
    <row r="354" spans="2:12">
      <c r="B354" s="298"/>
      <c r="C354" s="298"/>
      <c r="D354" s="298"/>
      <c r="E354" s="298"/>
      <c r="F354" s="298"/>
      <c r="G354" s="298"/>
      <c r="H354" s="298"/>
      <c r="I354" s="298"/>
      <c r="J354" s="298"/>
      <c r="K354" s="298"/>
      <c r="L354" s="298"/>
    </row>
    <row r="355" spans="2:12">
      <c r="B355" s="298"/>
      <c r="C355" s="298"/>
      <c r="D355" s="298"/>
      <c r="E355" s="298"/>
      <c r="F355" s="298"/>
      <c r="G355" s="298"/>
      <c r="H355" s="298"/>
      <c r="I355" s="298"/>
      <c r="J355" s="298"/>
      <c r="K355" s="298"/>
      <c r="L355" s="298"/>
    </row>
    <row r="356" spans="2:12">
      <c r="B356" s="298"/>
      <c r="C356" s="298"/>
      <c r="D356" s="298"/>
      <c r="E356" s="298"/>
      <c r="F356" s="298"/>
      <c r="G356" s="298"/>
      <c r="H356" s="298"/>
      <c r="I356" s="298"/>
      <c r="J356" s="298"/>
      <c r="K356" s="298"/>
      <c r="L356" s="298"/>
    </row>
    <row r="357" spans="2:12">
      <c r="B357" s="298"/>
      <c r="C357" s="298"/>
      <c r="D357" s="298"/>
      <c r="E357" s="298"/>
      <c r="F357" s="298"/>
      <c r="G357" s="298"/>
      <c r="H357" s="298"/>
      <c r="I357" s="298"/>
      <c r="J357" s="298"/>
      <c r="K357" s="298"/>
      <c r="L357" s="298"/>
    </row>
    <row r="358" spans="2:12">
      <c r="B358" s="298"/>
      <c r="C358" s="298"/>
      <c r="D358" s="298"/>
      <c r="E358" s="298"/>
      <c r="F358" s="298"/>
      <c r="G358" s="298"/>
      <c r="H358" s="298"/>
      <c r="I358" s="298"/>
      <c r="J358" s="298"/>
      <c r="K358" s="298"/>
      <c r="L358" s="298"/>
    </row>
    <row r="359" spans="2:12">
      <c r="B359" s="298"/>
      <c r="C359" s="298"/>
      <c r="D359" s="298"/>
      <c r="E359" s="298"/>
      <c r="F359" s="298"/>
      <c r="G359" s="298"/>
      <c r="H359" s="298"/>
      <c r="I359" s="298"/>
      <c r="J359" s="298"/>
      <c r="K359" s="298"/>
      <c r="L359" s="298"/>
    </row>
    <row r="360" spans="2:12">
      <c r="B360" s="298"/>
      <c r="C360" s="298"/>
      <c r="D360" s="298"/>
      <c r="E360" s="298"/>
      <c r="F360" s="298"/>
      <c r="G360" s="298"/>
      <c r="H360" s="298"/>
      <c r="I360" s="298"/>
      <c r="J360" s="298"/>
      <c r="K360" s="298"/>
      <c r="L360" s="298"/>
    </row>
    <row r="361" spans="2:12">
      <c r="B361" s="298"/>
      <c r="C361" s="298"/>
      <c r="D361" s="298"/>
      <c r="E361" s="298"/>
      <c r="F361" s="298"/>
      <c r="G361" s="298"/>
      <c r="H361" s="298"/>
      <c r="I361" s="298"/>
      <c r="J361" s="298"/>
      <c r="K361" s="298"/>
      <c r="L361" s="298"/>
    </row>
    <row r="362" spans="2:12">
      <c r="B362" s="298"/>
      <c r="C362" s="298"/>
      <c r="D362" s="298"/>
      <c r="E362" s="298"/>
      <c r="F362" s="298"/>
      <c r="G362" s="298"/>
      <c r="H362" s="298"/>
      <c r="I362" s="298"/>
      <c r="J362" s="298"/>
      <c r="K362" s="298"/>
      <c r="L362" s="298"/>
    </row>
    <row r="363" spans="2:12">
      <c r="B363" s="298"/>
      <c r="C363" s="298"/>
      <c r="D363" s="298"/>
      <c r="E363" s="298"/>
      <c r="F363" s="298"/>
      <c r="G363" s="298"/>
      <c r="H363" s="298"/>
      <c r="I363" s="298"/>
      <c r="J363" s="298"/>
      <c r="K363" s="298"/>
      <c r="L363" s="298"/>
    </row>
    <row r="364" spans="2:12">
      <c r="B364" s="298"/>
      <c r="C364" s="298"/>
      <c r="D364" s="298"/>
      <c r="E364" s="298"/>
      <c r="F364" s="298"/>
      <c r="G364" s="298"/>
      <c r="H364" s="298"/>
      <c r="I364" s="298"/>
      <c r="J364" s="298"/>
      <c r="K364" s="298"/>
      <c r="L364" s="298"/>
    </row>
    <row r="365" spans="2:12">
      <c r="B365" s="298"/>
      <c r="C365" s="298"/>
      <c r="D365" s="298"/>
      <c r="E365" s="298"/>
      <c r="F365" s="298"/>
      <c r="G365" s="298"/>
      <c r="H365" s="298"/>
      <c r="I365" s="298"/>
      <c r="J365" s="298"/>
      <c r="K365" s="298"/>
      <c r="L365" s="298"/>
    </row>
    <row r="366" spans="2:12">
      <c r="B366" s="298"/>
      <c r="C366" s="298"/>
      <c r="D366" s="298"/>
      <c r="E366" s="298"/>
      <c r="F366" s="298"/>
      <c r="G366" s="298"/>
      <c r="H366" s="298"/>
      <c r="I366" s="298"/>
      <c r="J366" s="298"/>
      <c r="K366" s="298"/>
      <c r="L366" s="298"/>
    </row>
    <row r="367" spans="2:12">
      <c r="B367" s="298"/>
      <c r="C367" s="298"/>
      <c r="D367" s="298"/>
      <c r="E367" s="298"/>
      <c r="F367" s="298"/>
      <c r="G367" s="298"/>
      <c r="H367" s="298"/>
      <c r="I367" s="298"/>
      <c r="J367" s="298"/>
      <c r="K367" s="298"/>
      <c r="L367" s="298"/>
    </row>
    <row r="368" spans="2:12">
      <c r="B368" s="298"/>
      <c r="C368" s="298"/>
      <c r="D368" s="298"/>
      <c r="E368" s="298"/>
      <c r="F368" s="298"/>
      <c r="G368" s="298"/>
      <c r="H368" s="298"/>
      <c r="I368" s="298"/>
      <c r="J368" s="298"/>
      <c r="K368" s="298"/>
      <c r="L368" s="298"/>
    </row>
    <row r="369" spans="2:12">
      <c r="B369" s="298"/>
      <c r="C369" s="298"/>
      <c r="D369" s="298"/>
      <c r="E369" s="298"/>
      <c r="F369" s="298"/>
      <c r="G369" s="298"/>
      <c r="H369" s="298"/>
      <c r="I369" s="298"/>
      <c r="J369" s="298"/>
      <c r="K369" s="298"/>
      <c r="L369" s="298"/>
    </row>
    <row r="370" spans="2:12">
      <c r="B370" s="298"/>
      <c r="C370" s="298"/>
      <c r="D370" s="298"/>
      <c r="E370" s="298"/>
      <c r="F370" s="298"/>
      <c r="G370" s="298"/>
      <c r="H370" s="298"/>
      <c r="I370" s="298"/>
      <c r="J370" s="298"/>
      <c r="K370" s="298"/>
      <c r="L370" s="298"/>
    </row>
    <row r="371" spans="2:12">
      <c r="B371" s="298"/>
      <c r="C371" s="298"/>
      <c r="D371" s="298"/>
      <c r="E371" s="298"/>
      <c r="F371" s="298"/>
      <c r="G371" s="298"/>
      <c r="H371" s="298"/>
      <c r="I371" s="298"/>
      <c r="J371" s="298"/>
      <c r="K371" s="298"/>
      <c r="L371" s="298"/>
    </row>
    <row r="372" spans="2:12">
      <c r="B372" s="298"/>
      <c r="C372" s="298"/>
      <c r="D372" s="298"/>
      <c r="E372" s="298"/>
      <c r="F372" s="298"/>
      <c r="G372" s="298"/>
      <c r="H372" s="298"/>
      <c r="I372" s="298"/>
      <c r="J372" s="298"/>
      <c r="K372" s="298"/>
      <c r="L372" s="298"/>
    </row>
    <row r="373" spans="2:12">
      <c r="B373" s="298"/>
      <c r="C373" s="298"/>
      <c r="D373" s="298"/>
      <c r="E373" s="298"/>
      <c r="F373" s="298"/>
      <c r="G373" s="298"/>
      <c r="H373" s="298"/>
      <c r="I373" s="298"/>
      <c r="J373" s="298"/>
      <c r="K373" s="298"/>
      <c r="L373" s="298"/>
    </row>
    <row r="374" spans="2:12">
      <c r="B374" s="298"/>
      <c r="C374" s="298"/>
      <c r="D374" s="298"/>
      <c r="E374" s="298"/>
      <c r="F374" s="298"/>
      <c r="G374" s="298"/>
      <c r="H374" s="298"/>
      <c r="I374" s="298"/>
      <c r="J374" s="298"/>
      <c r="K374" s="298"/>
      <c r="L374" s="298"/>
    </row>
    <row r="375" spans="2:12">
      <c r="B375" s="298"/>
      <c r="C375" s="298"/>
      <c r="D375" s="298"/>
      <c r="E375" s="298"/>
      <c r="F375" s="298"/>
      <c r="G375" s="298"/>
      <c r="H375" s="298"/>
      <c r="I375" s="298"/>
      <c r="J375" s="298"/>
      <c r="K375" s="298"/>
      <c r="L375" s="298"/>
    </row>
    <row r="376" spans="2:12">
      <c r="B376" s="298"/>
      <c r="C376" s="298"/>
      <c r="D376" s="298"/>
      <c r="E376" s="298"/>
      <c r="F376" s="298"/>
      <c r="G376" s="298"/>
      <c r="H376" s="298"/>
      <c r="I376" s="298"/>
      <c r="J376" s="298"/>
      <c r="K376" s="298"/>
      <c r="L376" s="298"/>
    </row>
    <row r="377" spans="2:12">
      <c r="B377" s="298"/>
      <c r="C377" s="298"/>
      <c r="D377" s="298"/>
      <c r="E377" s="298"/>
      <c r="F377" s="298"/>
      <c r="G377" s="298"/>
      <c r="H377" s="298"/>
      <c r="I377" s="298"/>
      <c r="J377" s="298"/>
      <c r="K377" s="298"/>
      <c r="L377" s="298"/>
    </row>
    <row r="378" spans="2:12">
      <c r="B378" s="298"/>
      <c r="C378" s="298"/>
      <c r="D378" s="298"/>
      <c r="E378" s="298"/>
      <c r="F378" s="298"/>
      <c r="G378" s="298"/>
      <c r="H378" s="298"/>
      <c r="I378" s="298"/>
      <c r="J378" s="298"/>
      <c r="K378" s="298"/>
      <c r="L378" s="298"/>
    </row>
    <row r="379" spans="2:12">
      <c r="B379" s="298"/>
      <c r="C379" s="298"/>
      <c r="D379" s="298"/>
      <c r="E379" s="298"/>
      <c r="F379" s="298"/>
      <c r="G379" s="298"/>
      <c r="H379" s="298"/>
      <c r="I379" s="298"/>
      <c r="J379" s="298"/>
      <c r="K379" s="298"/>
      <c r="L379" s="298"/>
    </row>
    <row r="380" spans="2:12">
      <c r="B380" s="298"/>
      <c r="C380" s="298"/>
      <c r="D380" s="298"/>
      <c r="E380" s="298"/>
      <c r="F380" s="298"/>
      <c r="G380" s="298"/>
      <c r="H380" s="298"/>
      <c r="I380" s="298"/>
      <c r="J380" s="298"/>
      <c r="K380" s="298"/>
      <c r="L380" s="298"/>
    </row>
    <row r="381" spans="2:12">
      <c r="B381" s="298"/>
      <c r="C381" s="298"/>
      <c r="D381" s="298"/>
      <c r="E381" s="298"/>
      <c r="F381" s="298"/>
      <c r="G381" s="298"/>
      <c r="H381" s="298"/>
      <c r="I381" s="298"/>
      <c r="J381" s="298"/>
      <c r="K381" s="298"/>
      <c r="L381" s="298"/>
    </row>
    <row r="382" spans="2:12">
      <c r="B382" s="298"/>
      <c r="C382" s="298"/>
      <c r="D382" s="298"/>
      <c r="E382" s="298"/>
      <c r="F382" s="298"/>
      <c r="G382" s="298"/>
      <c r="H382" s="298"/>
      <c r="I382" s="298"/>
      <c r="J382" s="298"/>
      <c r="K382" s="298"/>
      <c r="L382" s="298"/>
    </row>
    <row r="383" spans="2:12">
      <c r="B383" s="298"/>
      <c r="C383" s="298"/>
      <c r="D383" s="298"/>
      <c r="E383" s="298"/>
      <c r="F383" s="298"/>
      <c r="G383" s="298"/>
      <c r="H383" s="298"/>
      <c r="I383" s="298"/>
      <c r="J383" s="298"/>
      <c r="K383" s="298"/>
      <c r="L383" s="298"/>
    </row>
    <row r="384" spans="2:12">
      <c r="B384" s="298"/>
      <c r="C384" s="298"/>
      <c r="D384" s="298"/>
      <c r="E384" s="298"/>
      <c r="F384" s="298"/>
      <c r="G384" s="298"/>
      <c r="H384" s="298"/>
      <c r="I384" s="298"/>
      <c r="J384" s="298"/>
      <c r="K384" s="298"/>
      <c r="L384" s="298"/>
    </row>
    <row r="385" spans="2:12">
      <c r="B385" s="298"/>
      <c r="C385" s="298"/>
      <c r="D385" s="298"/>
      <c r="E385" s="298"/>
      <c r="F385" s="298"/>
      <c r="G385" s="298"/>
      <c r="H385" s="298"/>
      <c r="I385" s="298"/>
      <c r="J385" s="298"/>
      <c r="K385" s="298"/>
      <c r="L385" s="298"/>
    </row>
    <row r="386" spans="2:12">
      <c r="B386" s="298"/>
      <c r="C386" s="298"/>
      <c r="D386" s="298"/>
      <c r="E386" s="298"/>
      <c r="F386" s="298"/>
      <c r="G386" s="298"/>
      <c r="H386" s="298"/>
      <c r="I386" s="298"/>
      <c r="J386" s="298"/>
      <c r="K386" s="298"/>
      <c r="L386" s="298"/>
    </row>
    <row r="387" spans="2:12">
      <c r="B387" s="298"/>
      <c r="C387" s="298"/>
      <c r="D387" s="298"/>
      <c r="E387" s="298"/>
      <c r="F387" s="298"/>
      <c r="G387" s="298"/>
      <c r="H387" s="298"/>
      <c r="I387" s="298"/>
      <c r="J387" s="298"/>
      <c r="K387" s="298"/>
      <c r="L387" s="298"/>
    </row>
    <row r="388" spans="2:12">
      <c r="B388" s="298"/>
      <c r="C388" s="298"/>
      <c r="D388" s="298"/>
      <c r="E388" s="298"/>
      <c r="F388" s="298"/>
      <c r="G388" s="298"/>
      <c r="H388" s="298"/>
      <c r="I388" s="298"/>
      <c r="J388" s="298"/>
      <c r="K388" s="298"/>
      <c r="L388" s="298"/>
    </row>
    <row r="389" spans="2:12">
      <c r="B389" s="298"/>
      <c r="C389" s="298"/>
      <c r="D389" s="298"/>
      <c r="E389" s="298"/>
      <c r="F389" s="298"/>
      <c r="G389" s="298"/>
      <c r="H389" s="298"/>
      <c r="I389" s="298"/>
      <c r="J389" s="298"/>
      <c r="K389" s="298"/>
      <c r="L389" s="298"/>
    </row>
    <row r="390" spans="2:12">
      <c r="B390" s="298"/>
      <c r="C390" s="298"/>
      <c r="D390" s="298"/>
      <c r="E390" s="298"/>
      <c r="F390" s="298"/>
      <c r="G390" s="298"/>
      <c r="H390" s="298"/>
      <c r="I390" s="298"/>
      <c r="J390" s="298"/>
      <c r="K390" s="298"/>
      <c r="L390" s="298"/>
    </row>
    <row r="391" spans="2:12">
      <c r="B391" s="298"/>
      <c r="C391" s="298"/>
      <c r="D391" s="298"/>
      <c r="E391" s="298"/>
      <c r="F391" s="298"/>
      <c r="G391" s="298"/>
      <c r="H391" s="298"/>
      <c r="I391" s="298"/>
      <c r="J391" s="298"/>
      <c r="K391" s="298"/>
      <c r="L391" s="298"/>
    </row>
    <row r="392" spans="2:12">
      <c r="B392" s="298"/>
      <c r="C392" s="298"/>
      <c r="D392" s="298"/>
      <c r="E392" s="298"/>
      <c r="F392" s="298"/>
      <c r="G392" s="298"/>
      <c r="H392" s="298"/>
      <c r="I392" s="298"/>
      <c r="J392" s="298"/>
      <c r="K392" s="298"/>
      <c r="L392" s="298"/>
    </row>
    <row r="393" spans="2:12">
      <c r="B393" s="298"/>
      <c r="C393" s="298"/>
      <c r="D393" s="298"/>
      <c r="E393" s="298"/>
      <c r="F393" s="298"/>
      <c r="G393" s="298"/>
      <c r="H393" s="298"/>
      <c r="I393" s="298"/>
      <c r="J393" s="298"/>
      <c r="K393" s="298"/>
      <c r="L393" s="298"/>
    </row>
    <row r="394" spans="2:12">
      <c r="B394" s="298"/>
      <c r="C394" s="298"/>
      <c r="D394" s="298"/>
      <c r="E394" s="298"/>
      <c r="F394" s="298"/>
      <c r="G394" s="298"/>
      <c r="H394" s="298"/>
      <c r="I394" s="298"/>
      <c r="J394" s="298"/>
      <c r="K394" s="298"/>
      <c r="L394" s="298"/>
    </row>
    <row r="395" spans="2:12">
      <c r="B395" s="298"/>
      <c r="C395" s="298"/>
      <c r="D395" s="298"/>
      <c r="E395" s="298"/>
      <c r="F395" s="298"/>
      <c r="G395" s="298"/>
      <c r="H395" s="298"/>
      <c r="I395" s="298"/>
      <c r="J395" s="298"/>
      <c r="K395" s="298"/>
      <c r="L395" s="298"/>
    </row>
    <row r="396" spans="2:12">
      <c r="B396" s="298"/>
      <c r="C396" s="298"/>
      <c r="D396" s="298"/>
      <c r="E396" s="298"/>
      <c r="F396" s="298"/>
      <c r="G396" s="298"/>
      <c r="H396" s="298"/>
      <c r="I396" s="298"/>
      <c r="J396" s="298"/>
      <c r="K396" s="298"/>
      <c r="L396" s="298"/>
    </row>
    <row r="397" spans="2:12">
      <c r="B397" s="298"/>
      <c r="C397" s="298"/>
      <c r="D397" s="298"/>
      <c r="E397" s="298"/>
      <c r="F397" s="298"/>
      <c r="G397" s="298"/>
      <c r="H397" s="298"/>
      <c r="I397" s="298"/>
      <c r="J397" s="298"/>
      <c r="K397" s="298"/>
      <c r="L397" s="298"/>
    </row>
    <row r="398" spans="2:12">
      <c r="B398" s="298"/>
      <c r="C398" s="298"/>
      <c r="D398" s="298"/>
      <c r="E398" s="298"/>
      <c r="F398" s="298"/>
      <c r="G398" s="298"/>
      <c r="H398" s="298"/>
      <c r="I398" s="298"/>
      <c r="J398" s="298"/>
      <c r="K398" s="298"/>
      <c r="L398" s="298"/>
    </row>
    <row r="399" spans="2:12">
      <c r="B399" s="298"/>
      <c r="C399" s="298"/>
      <c r="D399" s="298"/>
      <c r="E399" s="298"/>
      <c r="F399" s="298"/>
      <c r="G399" s="298"/>
      <c r="H399" s="298"/>
      <c r="I399" s="298"/>
      <c r="J399" s="298"/>
      <c r="K399" s="298"/>
      <c r="L399" s="298"/>
    </row>
    <row r="400" spans="2:12">
      <c r="B400" s="298"/>
      <c r="C400" s="298"/>
      <c r="D400" s="298"/>
      <c r="E400" s="298"/>
      <c r="F400" s="298"/>
      <c r="G400" s="298"/>
      <c r="H400" s="298"/>
      <c r="I400" s="298"/>
      <c r="J400" s="298"/>
      <c r="K400" s="298"/>
      <c r="L400" s="298"/>
    </row>
    <row r="401" spans="2:12">
      <c r="B401" s="298"/>
      <c r="C401" s="298"/>
      <c r="D401" s="298"/>
      <c r="E401" s="298"/>
      <c r="F401" s="298"/>
      <c r="G401" s="298"/>
      <c r="H401" s="298"/>
      <c r="I401" s="298"/>
      <c r="J401" s="298"/>
      <c r="K401" s="298"/>
      <c r="L401" s="298"/>
    </row>
    <row r="402" spans="2:12">
      <c r="B402" s="298"/>
      <c r="C402" s="298"/>
      <c r="D402" s="298"/>
      <c r="E402" s="298"/>
      <c r="F402" s="298"/>
      <c r="G402" s="298"/>
      <c r="H402" s="298"/>
      <c r="I402" s="298"/>
      <c r="J402" s="298"/>
      <c r="K402" s="298"/>
      <c r="L402" s="298"/>
    </row>
    <row r="403" spans="2:12">
      <c r="B403" s="298"/>
      <c r="C403" s="298"/>
      <c r="D403" s="298"/>
      <c r="E403" s="298"/>
      <c r="F403" s="298"/>
      <c r="G403" s="298"/>
      <c r="H403" s="298"/>
      <c r="I403" s="298"/>
      <c r="J403" s="298"/>
      <c r="K403" s="298"/>
      <c r="L403" s="298"/>
    </row>
    <row r="404" spans="2:12">
      <c r="B404" s="298"/>
      <c r="C404" s="298"/>
      <c r="D404" s="298"/>
      <c r="E404" s="298"/>
      <c r="F404" s="298"/>
      <c r="G404" s="298"/>
      <c r="H404" s="298"/>
      <c r="I404" s="298"/>
      <c r="J404" s="298"/>
      <c r="K404" s="298"/>
      <c r="L404" s="298"/>
    </row>
    <row r="405" spans="2:12">
      <c r="B405" s="298"/>
      <c r="C405" s="298"/>
      <c r="D405" s="298"/>
      <c r="E405" s="298"/>
      <c r="F405" s="298"/>
      <c r="G405" s="298"/>
      <c r="H405" s="298"/>
      <c r="I405" s="298"/>
      <c r="J405" s="298"/>
      <c r="K405" s="298"/>
      <c r="L405" s="298"/>
    </row>
    <row r="406" spans="2:12">
      <c r="B406" s="298"/>
      <c r="C406" s="298"/>
      <c r="D406" s="298"/>
      <c r="E406" s="298"/>
      <c r="F406" s="298"/>
      <c r="G406" s="298"/>
      <c r="H406" s="298"/>
      <c r="I406" s="298"/>
      <c r="J406" s="298"/>
      <c r="K406" s="298"/>
      <c r="L406" s="298"/>
    </row>
    <row r="407" spans="2:12">
      <c r="B407" s="298"/>
      <c r="C407" s="298"/>
      <c r="D407" s="298"/>
      <c r="E407" s="298"/>
      <c r="F407" s="298"/>
      <c r="G407" s="298"/>
      <c r="H407" s="298"/>
      <c r="I407" s="298"/>
      <c r="J407" s="298"/>
      <c r="K407" s="298"/>
      <c r="L407" s="298"/>
    </row>
    <row r="408" spans="2:12">
      <c r="B408" s="298"/>
      <c r="C408" s="298"/>
      <c r="D408" s="298"/>
      <c r="E408" s="298"/>
      <c r="F408" s="298"/>
      <c r="G408" s="298"/>
      <c r="H408" s="298"/>
      <c r="I408" s="298"/>
      <c r="J408" s="298"/>
      <c r="K408" s="298"/>
      <c r="L408" s="298"/>
    </row>
    <row r="409" spans="2:12">
      <c r="B409" s="298"/>
      <c r="C409" s="298"/>
      <c r="D409" s="298"/>
      <c r="E409" s="298"/>
      <c r="F409" s="298"/>
      <c r="G409" s="298"/>
      <c r="H409" s="298"/>
      <c r="I409" s="298"/>
      <c r="J409" s="298"/>
      <c r="K409" s="298"/>
      <c r="L409" s="298"/>
    </row>
    <row r="410" spans="2:12">
      <c r="B410" s="298"/>
      <c r="C410" s="298"/>
      <c r="D410" s="298"/>
      <c r="E410" s="298"/>
      <c r="F410" s="298"/>
      <c r="G410" s="298"/>
      <c r="H410" s="298"/>
      <c r="I410" s="298"/>
      <c r="J410" s="298"/>
      <c r="K410" s="298"/>
      <c r="L410" s="298"/>
    </row>
    <row r="411" spans="2:12">
      <c r="B411" s="298"/>
      <c r="C411" s="298"/>
      <c r="D411" s="298"/>
      <c r="E411" s="298"/>
      <c r="F411" s="298"/>
      <c r="G411" s="298"/>
      <c r="H411" s="298"/>
      <c r="I411" s="298"/>
      <c r="J411" s="298"/>
      <c r="K411" s="298"/>
      <c r="L411" s="298"/>
    </row>
    <row r="412" spans="2:12">
      <c r="B412" s="298"/>
      <c r="C412" s="298"/>
      <c r="D412" s="298"/>
      <c r="E412" s="298"/>
      <c r="F412" s="298"/>
      <c r="G412" s="298"/>
      <c r="H412" s="298"/>
      <c r="I412" s="298"/>
      <c r="J412" s="298"/>
      <c r="K412" s="298"/>
      <c r="L412" s="298"/>
    </row>
    <row r="413" spans="2:12">
      <c r="B413" s="298"/>
      <c r="C413" s="298"/>
      <c r="D413" s="298"/>
      <c r="E413" s="298"/>
      <c r="F413" s="298"/>
      <c r="G413" s="298"/>
      <c r="H413" s="298"/>
      <c r="I413" s="298"/>
      <c r="J413" s="298"/>
      <c r="K413" s="298"/>
      <c r="L413" s="298"/>
    </row>
    <row r="414" spans="2:12">
      <c r="B414" s="298"/>
      <c r="C414" s="298"/>
      <c r="D414" s="298"/>
      <c r="E414" s="298"/>
      <c r="F414" s="298"/>
      <c r="G414" s="298"/>
      <c r="H414" s="298"/>
      <c r="I414" s="298"/>
      <c r="J414" s="298"/>
      <c r="K414" s="298"/>
      <c r="L414" s="298"/>
    </row>
    <row r="415" spans="2:12">
      <c r="B415" s="298"/>
      <c r="C415" s="298"/>
      <c r="D415" s="298"/>
      <c r="E415" s="298"/>
      <c r="F415" s="298"/>
      <c r="G415" s="298"/>
      <c r="H415" s="298"/>
      <c r="I415" s="298"/>
      <c r="J415" s="298"/>
      <c r="K415" s="298"/>
      <c r="L415" s="298"/>
    </row>
    <row r="416" spans="2:12">
      <c r="B416" s="298"/>
      <c r="C416" s="298"/>
      <c r="D416" s="298"/>
      <c r="E416" s="298"/>
      <c r="F416" s="298"/>
      <c r="G416" s="298"/>
      <c r="H416" s="298"/>
      <c r="I416" s="298"/>
      <c r="J416" s="298"/>
      <c r="K416" s="298"/>
      <c r="L416" s="298"/>
    </row>
    <row r="417" spans="2:12">
      <c r="B417" s="298"/>
      <c r="C417" s="298"/>
      <c r="D417" s="298"/>
      <c r="E417" s="298"/>
      <c r="F417" s="298"/>
      <c r="G417" s="298"/>
      <c r="H417" s="298"/>
      <c r="I417" s="298"/>
      <c r="J417" s="298"/>
      <c r="K417" s="298"/>
      <c r="L417" s="298"/>
    </row>
    <row r="418" spans="2:12">
      <c r="B418" s="298"/>
      <c r="C418" s="298"/>
      <c r="D418" s="298"/>
      <c r="E418" s="298"/>
      <c r="F418" s="298"/>
      <c r="G418" s="298"/>
      <c r="H418" s="298"/>
      <c r="I418" s="298"/>
      <c r="J418" s="298"/>
      <c r="K418" s="298"/>
      <c r="L418" s="298"/>
    </row>
    <row r="419" spans="2:12">
      <c r="B419" s="298"/>
      <c r="C419" s="298"/>
      <c r="D419" s="298"/>
      <c r="E419" s="298"/>
      <c r="F419" s="298"/>
      <c r="G419" s="298"/>
      <c r="H419" s="298"/>
      <c r="I419" s="298"/>
      <c r="J419" s="298"/>
      <c r="K419" s="298"/>
      <c r="L419" s="298"/>
    </row>
    <row r="420" spans="2:12">
      <c r="B420" s="298"/>
      <c r="C420" s="298"/>
      <c r="D420" s="298"/>
      <c r="E420" s="298"/>
      <c r="F420" s="298"/>
      <c r="G420" s="298"/>
      <c r="H420" s="298"/>
      <c r="I420" s="298"/>
      <c r="J420" s="298"/>
      <c r="K420" s="298"/>
      <c r="L420" s="298"/>
    </row>
    <row r="421" spans="2:12">
      <c r="B421" s="298"/>
      <c r="C421" s="298"/>
      <c r="D421" s="298"/>
      <c r="E421" s="298"/>
      <c r="F421" s="298"/>
      <c r="G421" s="298"/>
      <c r="H421" s="298"/>
      <c r="I421" s="298"/>
      <c r="J421" s="298"/>
      <c r="K421" s="298"/>
      <c r="L421" s="298"/>
    </row>
    <row r="422" spans="2:12">
      <c r="B422" s="298"/>
      <c r="C422" s="298"/>
      <c r="D422" s="298"/>
      <c r="E422" s="298"/>
      <c r="F422" s="298"/>
      <c r="G422" s="298"/>
      <c r="H422" s="298"/>
      <c r="I422" s="298"/>
      <c r="J422" s="298"/>
      <c r="K422" s="298"/>
      <c r="L422" s="298"/>
    </row>
    <row r="423" spans="2:12">
      <c r="B423" s="298"/>
      <c r="C423" s="298"/>
      <c r="D423" s="298"/>
      <c r="E423" s="298"/>
      <c r="F423" s="298"/>
      <c r="G423" s="298"/>
      <c r="H423" s="298"/>
      <c r="I423" s="298"/>
      <c r="J423" s="298"/>
      <c r="K423" s="298"/>
      <c r="L423" s="298"/>
    </row>
    <row r="424" spans="2:12">
      <c r="B424" s="298"/>
      <c r="C424" s="298"/>
      <c r="D424" s="298"/>
      <c r="E424" s="298"/>
      <c r="F424" s="298"/>
      <c r="G424" s="298"/>
      <c r="H424" s="298"/>
      <c r="I424" s="298"/>
      <c r="J424" s="298"/>
      <c r="K424" s="298"/>
      <c r="L424" s="298"/>
    </row>
    <row r="425" spans="2:12">
      <c r="B425" s="298"/>
      <c r="C425" s="298"/>
      <c r="D425" s="298"/>
      <c r="E425" s="298"/>
      <c r="F425" s="298"/>
      <c r="G425" s="298"/>
      <c r="H425" s="298"/>
      <c r="I425" s="298"/>
      <c r="J425" s="298"/>
      <c r="K425" s="298"/>
      <c r="L425" s="298"/>
    </row>
    <row r="426" spans="2:12">
      <c r="B426" s="298"/>
      <c r="C426" s="298"/>
      <c r="D426" s="298"/>
      <c r="E426" s="298"/>
      <c r="F426" s="298"/>
      <c r="G426" s="298"/>
      <c r="H426" s="298"/>
      <c r="I426" s="298"/>
      <c r="J426" s="298"/>
      <c r="K426" s="298"/>
      <c r="L426" s="298"/>
    </row>
    <row r="427" spans="2:12">
      <c r="B427" s="298"/>
      <c r="C427" s="298"/>
      <c r="D427" s="298"/>
      <c r="E427" s="298"/>
      <c r="F427" s="298"/>
      <c r="G427" s="298"/>
      <c r="H427" s="298"/>
      <c r="I427" s="298"/>
      <c r="J427" s="298"/>
      <c r="K427" s="298"/>
      <c r="L427" s="298"/>
    </row>
    <row r="428" spans="2:12">
      <c r="B428" s="298"/>
      <c r="C428" s="298"/>
      <c r="D428" s="298"/>
      <c r="E428" s="298"/>
      <c r="F428" s="298"/>
      <c r="G428" s="298"/>
      <c r="H428" s="298"/>
      <c r="I428" s="298"/>
      <c r="J428" s="298"/>
      <c r="K428" s="298"/>
      <c r="L428" s="298"/>
    </row>
    <row r="429" spans="2:12">
      <c r="B429" s="298"/>
      <c r="C429" s="298"/>
      <c r="D429" s="298"/>
      <c r="E429" s="298"/>
      <c r="F429" s="298"/>
      <c r="G429" s="298"/>
      <c r="H429" s="298"/>
      <c r="I429" s="298"/>
      <c r="J429" s="298"/>
      <c r="K429" s="298"/>
      <c r="L429" s="298"/>
    </row>
    <row r="430" spans="2:12">
      <c r="B430" s="298"/>
      <c r="C430" s="298"/>
      <c r="D430" s="298"/>
      <c r="E430" s="298"/>
      <c r="F430" s="298"/>
      <c r="G430" s="298"/>
      <c r="H430" s="298"/>
      <c r="I430" s="298"/>
      <c r="J430" s="298"/>
      <c r="K430" s="298"/>
      <c r="L430" s="298"/>
    </row>
    <row r="431" spans="2:12">
      <c r="B431" s="298"/>
      <c r="C431" s="298"/>
      <c r="D431" s="298"/>
      <c r="E431" s="298"/>
      <c r="F431" s="298"/>
      <c r="G431" s="298"/>
      <c r="H431" s="298"/>
      <c r="I431" s="298"/>
      <c r="J431" s="298"/>
      <c r="K431" s="298"/>
      <c r="L431" s="298"/>
    </row>
    <row r="432" spans="2:12">
      <c r="B432" s="298"/>
      <c r="C432" s="298"/>
      <c r="D432" s="298"/>
      <c r="E432" s="298"/>
      <c r="F432" s="298"/>
      <c r="G432" s="298"/>
      <c r="H432" s="298"/>
      <c r="I432" s="298"/>
      <c r="J432" s="298"/>
      <c r="K432" s="298"/>
      <c r="L432" s="298"/>
    </row>
    <row r="433" spans="2:12">
      <c r="B433" s="298"/>
      <c r="C433" s="298"/>
      <c r="D433" s="298"/>
      <c r="E433" s="298"/>
      <c r="F433" s="298"/>
      <c r="G433" s="298"/>
      <c r="H433" s="298"/>
      <c r="I433" s="298"/>
      <c r="J433" s="298"/>
      <c r="K433" s="298"/>
      <c r="L433" s="298"/>
    </row>
    <row r="434" spans="2:12">
      <c r="B434" s="298"/>
      <c r="C434" s="298"/>
      <c r="D434" s="298"/>
      <c r="E434" s="298"/>
      <c r="F434" s="298"/>
      <c r="G434" s="298"/>
      <c r="H434" s="298"/>
      <c r="I434" s="298"/>
      <c r="J434" s="298"/>
      <c r="K434" s="298"/>
      <c r="L434" s="298"/>
    </row>
    <row r="435" spans="2:12">
      <c r="B435" s="298"/>
      <c r="C435" s="298"/>
      <c r="D435" s="298"/>
      <c r="E435" s="298"/>
      <c r="F435" s="298"/>
      <c r="G435" s="298"/>
      <c r="H435" s="298"/>
      <c r="I435" s="298"/>
      <c r="J435" s="298"/>
      <c r="K435" s="298"/>
      <c r="L435" s="298"/>
    </row>
    <row r="436" spans="2:12">
      <c r="B436" s="298"/>
      <c r="C436" s="298"/>
      <c r="D436" s="298"/>
      <c r="E436" s="298"/>
      <c r="F436" s="298"/>
      <c r="G436" s="298"/>
      <c r="H436" s="298"/>
      <c r="I436" s="298"/>
      <c r="J436" s="298"/>
      <c r="K436" s="298"/>
      <c r="L436" s="298"/>
    </row>
    <row r="437" spans="2:12">
      <c r="B437" s="298"/>
      <c r="C437" s="298"/>
      <c r="D437" s="298"/>
      <c r="E437" s="298"/>
      <c r="F437" s="298"/>
      <c r="G437" s="298"/>
      <c r="H437" s="298"/>
      <c r="I437" s="298"/>
      <c r="J437" s="298"/>
      <c r="K437" s="298"/>
      <c r="L437" s="298"/>
    </row>
    <row r="438" spans="2:12">
      <c r="B438" s="298"/>
      <c r="C438" s="298"/>
      <c r="D438" s="298"/>
      <c r="E438" s="298"/>
      <c r="F438" s="298"/>
      <c r="G438" s="298"/>
      <c r="H438" s="298"/>
      <c r="I438" s="298"/>
      <c r="J438" s="298"/>
      <c r="K438" s="298"/>
      <c r="L438" s="298"/>
    </row>
    <row r="439" spans="2:12">
      <c r="B439" s="298"/>
      <c r="C439" s="298"/>
      <c r="D439" s="298"/>
      <c r="E439" s="298"/>
      <c r="F439" s="298"/>
      <c r="G439" s="298"/>
      <c r="H439" s="298"/>
      <c r="I439" s="298"/>
      <c r="J439" s="298"/>
      <c r="K439" s="298"/>
      <c r="L439" s="298"/>
    </row>
    <row r="440" spans="2:12">
      <c r="B440" s="298"/>
      <c r="C440" s="298"/>
      <c r="D440" s="298"/>
      <c r="E440" s="298"/>
      <c r="F440" s="298"/>
      <c r="G440" s="298"/>
      <c r="H440" s="298"/>
      <c r="I440" s="298"/>
      <c r="J440" s="298"/>
      <c r="K440" s="298"/>
      <c r="L440" s="298"/>
    </row>
    <row r="441" spans="2:12">
      <c r="B441" s="298"/>
      <c r="C441" s="298"/>
      <c r="D441" s="298"/>
      <c r="E441" s="298"/>
      <c r="F441" s="298"/>
      <c r="G441" s="298"/>
      <c r="H441" s="298"/>
      <c r="I441" s="298"/>
      <c r="J441" s="298"/>
      <c r="K441" s="298"/>
      <c r="L441" s="298"/>
    </row>
    <row r="442" spans="2:12">
      <c r="B442" s="298"/>
      <c r="C442" s="298"/>
      <c r="D442" s="298"/>
      <c r="E442" s="298"/>
      <c r="F442" s="298"/>
      <c r="G442" s="298"/>
      <c r="H442" s="298"/>
      <c r="I442" s="298"/>
      <c r="J442" s="298"/>
      <c r="K442" s="298"/>
      <c r="L442" s="298"/>
    </row>
    <row r="443" spans="2:12">
      <c r="B443" s="298"/>
      <c r="C443" s="298"/>
      <c r="D443" s="298"/>
      <c r="E443" s="298"/>
      <c r="F443" s="298"/>
      <c r="G443" s="298"/>
      <c r="H443" s="298"/>
      <c r="I443" s="298"/>
      <c r="J443" s="298"/>
      <c r="K443" s="298"/>
      <c r="L443" s="298"/>
    </row>
    <row r="444" spans="2:12">
      <c r="B444" s="298"/>
      <c r="C444" s="298"/>
      <c r="D444" s="298"/>
      <c r="E444" s="298"/>
      <c r="F444" s="298"/>
      <c r="G444" s="298"/>
      <c r="H444" s="298"/>
      <c r="I444" s="298"/>
      <c r="J444" s="298"/>
      <c r="K444" s="298"/>
      <c r="L444" s="298"/>
    </row>
    <row r="445" spans="2:12">
      <c r="B445" s="298"/>
      <c r="C445" s="298"/>
      <c r="D445" s="298"/>
      <c r="E445" s="298"/>
      <c r="F445" s="298"/>
      <c r="G445" s="298"/>
      <c r="H445" s="298"/>
      <c r="I445" s="298"/>
      <c r="J445" s="298"/>
      <c r="K445" s="298"/>
      <c r="L445" s="298"/>
    </row>
    <row r="446" spans="2:12">
      <c r="B446" s="298"/>
      <c r="C446" s="298"/>
      <c r="D446" s="298"/>
      <c r="E446" s="298"/>
      <c r="F446" s="298"/>
      <c r="G446" s="298"/>
      <c r="H446" s="298"/>
      <c r="I446" s="298"/>
      <c r="J446" s="298"/>
      <c r="K446" s="298"/>
      <c r="L446" s="298"/>
    </row>
    <row r="447" spans="2:12">
      <c r="B447" s="298"/>
      <c r="C447" s="298"/>
      <c r="D447" s="298"/>
      <c r="E447" s="298"/>
      <c r="F447" s="298"/>
      <c r="G447" s="298"/>
      <c r="H447" s="298"/>
      <c r="I447" s="298"/>
      <c r="J447" s="298"/>
      <c r="K447" s="298"/>
      <c r="L447" s="298"/>
    </row>
    <row r="448" spans="2:12">
      <c r="B448" s="298"/>
      <c r="C448" s="298"/>
      <c r="D448" s="298"/>
      <c r="E448" s="298"/>
      <c r="F448" s="298"/>
      <c r="G448" s="298"/>
      <c r="H448" s="298"/>
      <c r="I448" s="298"/>
      <c r="J448" s="298"/>
      <c r="K448" s="298"/>
      <c r="L448" s="298"/>
    </row>
    <row r="449" spans="2:12">
      <c r="B449" s="298"/>
      <c r="C449" s="298"/>
      <c r="D449" s="298"/>
      <c r="E449" s="298"/>
      <c r="F449" s="298"/>
      <c r="G449" s="298"/>
      <c r="H449" s="298"/>
      <c r="I449" s="298"/>
      <c r="J449" s="298"/>
      <c r="K449" s="298"/>
      <c r="L449" s="298"/>
    </row>
    <row r="450" spans="2:12">
      <c r="B450" s="298"/>
      <c r="C450" s="298"/>
      <c r="D450" s="298"/>
      <c r="E450" s="298"/>
      <c r="F450" s="298"/>
      <c r="G450" s="298"/>
      <c r="H450" s="298"/>
      <c r="I450" s="298"/>
      <c r="J450" s="298"/>
      <c r="K450" s="298"/>
      <c r="L450" s="298"/>
    </row>
    <row r="451" spans="2:12">
      <c r="B451" s="298"/>
      <c r="C451" s="298"/>
      <c r="D451" s="298"/>
      <c r="E451" s="298"/>
      <c r="F451" s="298"/>
      <c r="G451" s="298"/>
      <c r="H451" s="298"/>
      <c r="I451" s="298"/>
      <c r="J451" s="298"/>
      <c r="K451" s="298"/>
      <c r="L451" s="298"/>
    </row>
    <row r="452" spans="2:12">
      <c r="B452" s="298"/>
      <c r="C452" s="298"/>
      <c r="D452" s="298"/>
      <c r="E452" s="298"/>
      <c r="F452" s="298"/>
      <c r="G452" s="298"/>
      <c r="H452" s="298"/>
      <c r="I452" s="298"/>
      <c r="J452" s="298"/>
      <c r="K452" s="298"/>
      <c r="L452" s="298"/>
    </row>
    <row r="453" spans="2:12">
      <c r="B453" s="298"/>
      <c r="C453" s="298"/>
      <c r="D453" s="298"/>
      <c r="E453" s="298"/>
      <c r="F453" s="298"/>
      <c r="G453" s="298"/>
      <c r="H453" s="298"/>
      <c r="I453" s="298"/>
      <c r="J453" s="298"/>
      <c r="K453" s="298"/>
      <c r="L453" s="298"/>
    </row>
    <row r="454" spans="2:12">
      <c r="B454" s="298"/>
      <c r="C454" s="298"/>
      <c r="D454" s="298"/>
      <c r="E454" s="298"/>
      <c r="F454" s="298"/>
      <c r="G454" s="298"/>
      <c r="H454" s="298"/>
      <c r="I454" s="298"/>
      <c r="J454" s="298"/>
      <c r="K454" s="298"/>
      <c r="L454" s="298"/>
    </row>
    <row r="455" spans="2:12">
      <c r="B455" s="298"/>
      <c r="C455" s="298"/>
      <c r="D455" s="298"/>
      <c r="E455" s="298"/>
      <c r="F455" s="298"/>
      <c r="G455" s="298"/>
      <c r="H455" s="298"/>
      <c r="I455" s="298"/>
      <c r="J455" s="298"/>
      <c r="K455" s="298"/>
      <c r="L455" s="298"/>
    </row>
    <row r="456" spans="2:12">
      <c r="B456" s="298"/>
      <c r="C456" s="298"/>
      <c r="D456" s="298"/>
      <c r="E456" s="298"/>
      <c r="F456" s="298"/>
      <c r="G456" s="298"/>
      <c r="H456" s="298"/>
      <c r="I456" s="298"/>
      <c r="J456" s="298"/>
      <c r="K456" s="298"/>
      <c r="L456" s="298"/>
    </row>
    <row r="457" spans="2:12">
      <c r="B457" s="298"/>
      <c r="C457" s="298"/>
      <c r="D457" s="298"/>
      <c r="E457" s="298"/>
      <c r="F457" s="298"/>
      <c r="G457" s="298"/>
      <c r="H457" s="298"/>
      <c r="I457" s="298"/>
      <c r="J457" s="298"/>
      <c r="K457" s="298"/>
      <c r="L457" s="298"/>
    </row>
    <row r="458" spans="2:12">
      <c r="B458" s="298"/>
      <c r="C458" s="298"/>
      <c r="D458" s="298"/>
      <c r="E458" s="298"/>
      <c r="F458" s="298"/>
      <c r="G458" s="298"/>
      <c r="H458" s="298"/>
      <c r="I458" s="298"/>
      <c r="J458" s="298"/>
      <c r="K458" s="298"/>
      <c r="L458" s="298"/>
    </row>
    <row r="459" spans="2:12">
      <c r="B459" s="298"/>
      <c r="C459" s="298"/>
      <c r="D459" s="298"/>
      <c r="E459" s="298"/>
      <c r="F459" s="298"/>
      <c r="G459" s="298"/>
      <c r="H459" s="298"/>
      <c r="I459" s="298"/>
      <c r="J459" s="298"/>
      <c r="K459" s="298"/>
      <c r="L459" s="298"/>
    </row>
    <row r="460" spans="2:12">
      <c r="B460" s="298"/>
      <c r="C460" s="298"/>
      <c r="D460" s="298"/>
      <c r="E460" s="298"/>
      <c r="F460" s="298"/>
      <c r="G460" s="298"/>
      <c r="H460" s="298"/>
      <c r="I460" s="298"/>
      <c r="J460" s="298"/>
      <c r="K460" s="298"/>
      <c r="L460" s="298"/>
    </row>
    <row r="461" spans="2:12">
      <c r="B461" s="298"/>
      <c r="C461" s="298"/>
      <c r="D461" s="298"/>
      <c r="E461" s="298"/>
      <c r="F461" s="298"/>
      <c r="G461" s="298"/>
      <c r="H461" s="298"/>
      <c r="I461" s="298"/>
      <c r="J461" s="298"/>
      <c r="K461" s="298"/>
      <c r="L461" s="298"/>
    </row>
    <row r="462" spans="2:12">
      <c r="B462" s="298"/>
      <c r="C462" s="298"/>
      <c r="D462" s="298"/>
      <c r="E462" s="298"/>
      <c r="F462" s="298"/>
      <c r="G462" s="298"/>
      <c r="H462" s="298"/>
      <c r="I462" s="298"/>
      <c r="J462" s="298"/>
      <c r="K462" s="298"/>
      <c r="L462" s="298"/>
    </row>
    <row r="463" spans="2:12">
      <c r="B463" s="298"/>
      <c r="C463" s="298"/>
      <c r="D463" s="298"/>
      <c r="E463" s="298"/>
      <c r="F463" s="298"/>
      <c r="G463" s="298"/>
      <c r="H463" s="298"/>
      <c r="I463" s="298"/>
      <c r="J463" s="298"/>
      <c r="K463" s="298"/>
      <c r="L463" s="298"/>
    </row>
    <row r="464" spans="2:12">
      <c r="B464" s="298"/>
      <c r="C464" s="298"/>
      <c r="D464" s="298"/>
      <c r="E464" s="298"/>
      <c r="F464" s="298"/>
      <c r="G464" s="298"/>
      <c r="H464" s="298"/>
      <c r="I464" s="298"/>
      <c r="J464" s="298"/>
      <c r="K464" s="298"/>
      <c r="L464" s="298"/>
    </row>
    <row r="465" spans="2:12">
      <c r="B465" s="298"/>
      <c r="C465" s="298"/>
      <c r="D465" s="298"/>
      <c r="E465" s="298"/>
      <c r="F465" s="298"/>
      <c r="G465" s="298"/>
      <c r="H465" s="298"/>
      <c r="I465" s="298"/>
      <c r="J465" s="298"/>
      <c r="K465" s="298"/>
      <c r="L465" s="298"/>
    </row>
    <row r="466" spans="2:12">
      <c r="B466" s="298"/>
      <c r="C466" s="298"/>
      <c r="D466" s="298"/>
      <c r="E466" s="298"/>
      <c r="F466" s="298"/>
      <c r="G466" s="298"/>
      <c r="H466" s="298"/>
      <c r="I466" s="298"/>
      <c r="J466" s="298"/>
      <c r="K466" s="298"/>
      <c r="L466" s="298"/>
    </row>
    <row r="467" spans="2:12">
      <c r="B467" s="298"/>
      <c r="C467" s="298"/>
      <c r="D467" s="298"/>
      <c r="E467" s="298"/>
      <c r="F467" s="298"/>
      <c r="G467" s="298"/>
      <c r="H467" s="298"/>
      <c r="I467" s="298"/>
      <c r="J467" s="298"/>
      <c r="K467" s="298"/>
      <c r="L467" s="298"/>
    </row>
    <row r="468" spans="2:12">
      <c r="B468" s="298"/>
      <c r="C468" s="298"/>
      <c r="D468" s="298"/>
      <c r="E468" s="298"/>
      <c r="F468" s="298"/>
      <c r="G468" s="298"/>
      <c r="H468" s="298"/>
      <c r="I468" s="298"/>
      <c r="J468" s="298"/>
      <c r="K468" s="298"/>
      <c r="L468" s="298"/>
    </row>
    <row r="469" spans="2:12">
      <c r="B469" s="298"/>
      <c r="C469" s="298"/>
      <c r="D469" s="298"/>
      <c r="E469" s="298"/>
      <c r="F469" s="298"/>
      <c r="G469" s="298"/>
      <c r="H469" s="298"/>
      <c r="I469" s="298"/>
      <c r="J469" s="298"/>
      <c r="K469" s="298"/>
      <c r="L469" s="298"/>
    </row>
    <row r="470" spans="2:12">
      <c r="B470" s="298"/>
      <c r="C470" s="298"/>
      <c r="D470" s="298"/>
      <c r="E470" s="298"/>
      <c r="F470" s="298"/>
      <c r="G470" s="298"/>
      <c r="H470" s="298"/>
      <c r="I470" s="298"/>
      <c r="J470" s="298"/>
      <c r="K470" s="298"/>
      <c r="L470" s="298"/>
    </row>
    <row r="471" spans="2:12">
      <c r="B471" s="298"/>
      <c r="C471" s="298"/>
      <c r="D471" s="298"/>
      <c r="E471" s="298"/>
      <c r="F471" s="298"/>
      <c r="G471" s="298"/>
      <c r="H471" s="298"/>
      <c r="I471" s="298"/>
      <c r="J471" s="298"/>
      <c r="K471" s="298"/>
      <c r="L471" s="298"/>
    </row>
    <row r="472" spans="2:12">
      <c r="B472" s="298"/>
      <c r="C472" s="298"/>
      <c r="D472" s="298"/>
      <c r="E472" s="298"/>
      <c r="F472" s="298"/>
      <c r="G472" s="298"/>
      <c r="H472" s="298"/>
      <c r="I472" s="298"/>
      <c r="J472" s="298"/>
      <c r="K472" s="298"/>
      <c r="L472" s="298"/>
    </row>
    <row r="473" spans="2:12">
      <c r="B473" s="298"/>
      <c r="C473" s="298"/>
      <c r="D473" s="298"/>
      <c r="E473" s="298"/>
      <c r="F473" s="298"/>
      <c r="G473" s="298"/>
      <c r="H473" s="298"/>
      <c r="I473" s="298"/>
      <c r="J473" s="298"/>
      <c r="K473" s="298"/>
      <c r="L473" s="298"/>
    </row>
    <row r="474" spans="2:12">
      <c r="B474" s="298"/>
      <c r="C474" s="298"/>
      <c r="D474" s="298"/>
      <c r="E474" s="298"/>
      <c r="F474" s="298"/>
      <c r="G474" s="298"/>
      <c r="H474" s="298"/>
      <c r="I474" s="298"/>
      <c r="J474" s="298"/>
      <c r="K474" s="298"/>
      <c r="L474" s="298"/>
    </row>
    <row r="475" spans="2:12">
      <c r="B475" s="298"/>
      <c r="C475" s="298"/>
      <c r="D475" s="298"/>
      <c r="E475" s="298"/>
      <c r="F475" s="298"/>
      <c r="G475" s="298"/>
      <c r="H475" s="298"/>
      <c r="I475" s="298"/>
      <c r="J475" s="298"/>
      <c r="K475" s="298"/>
      <c r="L475" s="298"/>
    </row>
    <row r="476" spans="2:12">
      <c r="B476" s="298"/>
      <c r="C476" s="298"/>
      <c r="D476" s="298"/>
      <c r="E476" s="298"/>
      <c r="F476" s="298"/>
      <c r="G476" s="298"/>
      <c r="H476" s="298"/>
      <c r="I476" s="298"/>
      <c r="J476" s="298"/>
      <c r="K476" s="298"/>
      <c r="L476" s="298"/>
    </row>
    <row r="477" spans="2:12">
      <c r="B477" s="298"/>
      <c r="C477" s="298"/>
      <c r="D477" s="298"/>
      <c r="E477" s="298"/>
      <c r="F477" s="298"/>
      <c r="G477" s="298"/>
      <c r="H477" s="298"/>
      <c r="I477" s="298"/>
      <c r="J477" s="298"/>
      <c r="K477" s="298"/>
      <c r="L477" s="298"/>
    </row>
    <row r="478" spans="2:12">
      <c r="B478" s="298"/>
      <c r="C478" s="298"/>
      <c r="D478" s="298"/>
      <c r="E478" s="298"/>
      <c r="F478" s="298"/>
      <c r="G478" s="298"/>
      <c r="H478" s="298"/>
      <c r="I478" s="298"/>
      <c r="J478" s="298"/>
      <c r="K478" s="298"/>
      <c r="L478" s="298"/>
    </row>
    <row r="479" spans="2:12">
      <c r="B479" s="298"/>
      <c r="C479" s="298"/>
      <c r="D479" s="298"/>
      <c r="E479" s="298"/>
      <c r="F479" s="298"/>
      <c r="G479" s="298"/>
      <c r="H479" s="298"/>
      <c r="I479" s="298"/>
      <c r="J479" s="298"/>
      <c r="K479" s="298"/>
      <c r="L479" s="298"/>
    </row>
    <row r="480" spans="2:12">
      <c r="B480" s="298"/>
      <c r="C480" s="298"/>
      <c r="D480" s="298"/>
      <c r="E480" s="298"/>
      <c r="F480" s="298"/>
      <c r="G480" s="298"/>
      <c r="H480" s="298"/>
      <c r="I480" s="298"/>
      <c r="J480" s="298"/>
      <c r="K480" s="298"/>
      <c r="L480" s="298"/>
    </row>
    <row r="481" spans="2:12">
      <c r="B481" s="298"/>
      <c r="C481" s="298"/>
      <c r="D481" s="298"/>
      <c r="E481" s="298"/>
      <c r="F481" s="298"/>
      <c r="G481" s="298"/>
      <c r="H481" s="298"/>
      <c r="I481" s="298"/>
      <c r="J481" s="298"/>
      <c r="K481" s="298"/>
      <c r="L481" s="298"/>
    </row>
    <row r="482" spans="2:12">
      <c r="B482" s="298"/>
      <c r="C482" s="298"/>
      <c r="D482" s="298"/>
      <c r="E482" s="298"/>
      <c r="F482" s="298"/>
      <c r="G482" s="298"/>
      <c r="H482" s="298"/>
      <c r="I482" s="298"/>
      <c r="J482" s="298"/>
      <c r="K482" s="298"/>
      <c r="L482" s="298"/>
    </row>
    <row r="483" spans="2:12">
      <c r="B483" s="298"/>
      <c r="C483" s="298"/>
      <c r="D483" s="298"/>
      <c r="E483" s="298"/>
      <c r="F483" s="298"/>
      <c r="G483" s="298"/>
      <c r="H483" s="298"/>
      <c r="I483" s="298"/>
      <c r="J483" s="298"/>
      <c r="K483" s="298"/>
      <c r="L483" s="298"/>
    </row>
    <row r="484" spans="2:12">
      <c r="B484" s="298"/>
      <c r="C484" s="298"/>
      <c r="D484" s="298"/>
      <c r="E484" s="298"/>
      <c r="F484" s="298"/>
      <c r="G484" s="298"/>
      <c r="H484" s="298"/>
      <c r="I484" s="298"/>
      <c r="J484" s="298"/>
      <c r="K484" s="298"/>
      <c r="L484" s="298"/>
    </row>
    <row r="485" spans="2:12">
      <c r="B485" s="298"/>
      <c r="C485" s="298"/>
      <c r="D485" s="298"/>
      <c r="E485" s="298"/>
      <c r="F485" s="298"/>
      <c r="G485" s="298"/>
      <c r="H485" s="298"/>
      <c r="I485" s="298"/>
      <c r="J485" s="298"/>
      <c r="K485" s="298"/>
      <c r="L485" s="298"/>
    </row>
    <row r="486" spans="2:12">
      <c r="B486" s="298"/>
      <c r="C486" s="298"/>
      <c r="D486" s="298"/>
      <c r="E486" s="298"/>
      <c r="F486" s="298"/>
      <c r="G486" s="298"/>
      <c r="H486" s="298"/>
      <c r="I486" s="298"/>
      <c r="J486" s="298"/>
      <c r="K486" s="298"/>
      <c r="L486" s="298"/>
    </row>
    <row r="487" spans="2:12">
      <c r="B487" s="298"/>
      <c r="C487" s="298"/>
      <c r="D487" s="298"/>
      <c r="E487" s="298"/>
      <c r="F487" s="298"/>
      <c r="G487" s="298"/>
      <c r="H487" s="298"/>
      <c r="I487" s="298"/>
      <c r="J487" s="298"/>
      <c r="K487" s="298"/>
      <c r="L487" s="298"/>
    </row>
    <row r="488" spans="2:12">
      <c r="B488" s="298"/>
      <c r="C488" s="298"/>
      <c r="D488" s="298"/>
      <c r="E488" s="298"/>
      <c r="F488" s="298"/>
      <c r="G488" s="298"/>
      <c r="H488" s="298"/>
      <c r="I488" s="298"/>
      <c r="J488" s="298"/>
      <c r="K488" s="298"/>
      <c r="L488" s="298"/>
    </row>
    <row r="489" spans="2:12">
      <c r="B489" s="298"/>
      <c r="C489" s="298"/>
      <c r="D489" s="298"/>
      <c r="E489" s="298"/>
      <c r="F489" s="298"/>
      <c r="G489" s="298"/>
      <c r="H489" s="298"/>
      <c r="I489" s="298"/>
      <c r="J489" s="298"/>
      <c r="K489" s="298"/>
      <c r="L489" s="298"/>
    </row>
    <row r="490" spans="2:12">
      <c r="B490" s="298"/>
      <c r="C490" s="298"/>
      <c r="D490" s="298"/>
      <c r="E490" s="298"/>
      <c r="F490" s="298"/>
      <c r="G490" s="298"/>
      <c r="H490" s="298"/>
      <c r="I490" s="298"/>
      <c r="J490" s="298"/>
      <c r="K490" s="298"/>
      <c r="L490" s="298"/>
    </row>
    <row r="491" spans="2:12">
      <c r="B491" s="298"/>
      <c r="C491" s="298"/>
      <c r="D491" s="298"/>
      <c r="E491" s="298"/>
      <c r="F491" s="298"/>
      <c r="G491" s="298"/>
      <c r="H491" s="298"/>
      <c r="I491" s="298"/>
      <c r="J491" s="298"/>
      <c r="K491" s="298"/>
      <c r="L491" s="298"/>
    </row>
    <row r="492" spans="2:12">
      <c r="B492" s="298"/>
      <c r="C492" s="298"/>
      <c r="D492" s="298"/>
      <c r="E492" s="298"/>
      <c r="F492" s="298"/>
      <c r="G492" s="298"/>
      <c r="H492" s="298"/>
      <c r="I492" s="298"/>
      <c r="J492" s="298"/>
      <c r="K492" s="298"/>
      <c r="L492" s="298"/>
    </row>
    <row r="493" spans="2:12">
      <c r="B493" s="298"/>
      <c r="C493" s="298"/>
      <c r="D493" s="298"/>
      <c r="E493" s="298"/>
      <c r="F493" s="298"/>
      <c r="G493" s="298"/>
      <c r="H493" s="298"/>
      <c r="I493" s="298"/>
      <c r="J493" s="298"/>
      <c r="K493" s="298"/>
      <c r="L493" s="298"/>
    </row>
    <row r="494" spans="2:12">
      <c r="B494" s="298"/>
      <c r="C494" s="298"/>
      <c r="D494" s="298"/>
      <c r="E494" s="298"/>
      <c r="F494" s="298"/>
      <c r="G494" s="298"/>
      <c r="H494" s="298"/>
      <c r="I494" s="298"/>
      <c r="J494" s="298"/>
      <c r="K494" s="298"/>
      <c r="L494" s="298"/>
    </row>
    <row r="495" spans="2:12">
      <c r="B495" s="298"/>
      <c r="C495" s="298"/>
      <c r="D495" s="298"/>
      <c r="E495" s="298"/>
      <c r="F495" s="298"/>
      <c r="G495" s="298"/>
      <c r="H495" s="298"/>
      <c r="I495" s="298"/>
      <c r="J495" s="298"/>
      <c r="K495" s="298"/>
      <c r="L495" s="298"/>
    </row>
    <row r="496" spans="2:12">
      <c r="B496" s="298"/>
      <c r="C496" s="298"/>
      <c r="D496" s="298"/>
      <c r="E496" s="298"/>
      <c r="F496" s="298"/>
      <c r="G496" s="298"/>
      <c r="H496" s="298"/>
      <c r="I496" s="298"/>
      <c r="J496" s="298"/>
      <c r="K496" s="298"/>
      <c r="L496" s="298"/>
    </row>
    <row r="497" spans="2:12">
      <c r="B497" s="298"/>
      <c r="C497" s="298"/>
      <c r="D497" s="298"/>
      <c r="E497" s="298"/>
      <c r="F497" s="298"/>
      <c r="G497" s="298"/>
      <c r="H497" s="298"/>
      <c r="I497" s="298"/>
      <c r="J497" s="298"/>
      <c r="K497" s="298"/>
      <c r="L497" s="298"/>
    </row>
    <row r="498" spans="2:12">
      <c r="B498" s="298"/>
      <c r="C498" s="298"/>
      <c r="D498" s="298"/>
      <c r="E498" s="298"/>
      <c r="F498" s="298"/>
      <c r="G498" s="298"/>
      <c r="H498" s="298"/>
      <c r="I498" s="298"/>
      <c r="J498" s="298"/>
      <c r="K498" s="298"/>
      <c r="L498" s="298"/>
    </row>
    <row r="499" spans="2:12">
      <c r="B499" s="298"/>
      <c r="C499" s="298"/>
      <c r="D499" s="298"/>
      <c r="E499" s="298"/>
      <c r="F499" s="298"/>
      <c r="G499" s="298"/>
      <c r="H499" s="298"/>
      <c r="I499" s="298"/>
      <c r="J499" s="298"/>
      <c r="K499" s="298"/>
      <c r="L499" s="298"/>
    </row>
    <row r="500" spans="2:12">
      <c r="B500" s="298"/>
      <c r="C500" s="298"/>
      <c r="D500" s="298"/>
      <c r="E500" s="298"/>
      <c r="F500" s="298"/>
      <c r="G500" s="298"/>
      <c r="H500" s="298"/>
      <c r="I500" s="298"/>
      <c r="J500" s="298"/>
      <c r="K500" s="298"/>
      <c r="L500" s="298"/>
    </row>
    <row r="501" spans="2:12">
      <c r="B501" s="298"/>
      <c r="C501" s="298"/>
      <c r="D501" s="298"/>
      <c r="E501" s="298"/>
      <c r="F501" s="298"/>
      <c r="G501" s="298"/>
      <c r="H501" s="298"/>
      <c r="I501" s="298"/>
      <c r="J501" s="298"/>
      <c r="K501" s="298"/>
      <c r="L501" s="298"/>
    </row>
    <row r="502" spans="2:12">
      <c r="B502" s="298"/>
      <c r="C502" s="298"/>
      <c r="D502" s="298"/>
      <c r="E502" s="298"/>
      <c r="F502" s="298"/>
      <c r="G502" s="298"/>
      <c r="H502" s="298"/>
      <c r="I502" s="298"/>
      <c r="J502" s="298"/>
      <c r="K502" s="298"/>
      <c r="L502" s="298"/>
    </row>
    <row r="503" spans="2:12">
      <c r="B503" s="298"/>
      <c r="C503" s="298"/>
      <c r="D503" s="298"/>
      <c r="E503" s="298"/>
      <c r="F503" s="298"/>
      <c r="G503" s="298"/>
      <c r="H503" s="298"/>
      <c r="I503" s="298"/>
      <c r="J503" s="298"/>
      <c r="K503" s="298"/>
      <c r="L503" s="298"/>
    </row>
    <row r="504" spans="2:12">
      <c r="B504" s="298"/>
      <c r="C504" s="298"/>
      <c r="D504" s="298"/>
      <c r="E504" s="298"/>
      <c r="F504" s="298"/>
      <c r="G504" s="298"/>
      <c r="H504" s="298"/>
      <c r="I504" s="298"/>
      <c r="J504" s="298"/>
      <c r="K504" s="298"/>
      <c r="L504" s="298"/>
    </row>
    <row r="505" spans="2:12">
      <c r="B505" s="298"/>
      <c r="C505" s="298"/>
      <c r="D505" s="298"/>
      <c r="E505" s="298"/>
      <c r="F505" s="298"/>
      <c r="G505" s="298"/>
      <c r="H505" s="298"/>
      <c r="I505" s="298"/>
      <c r="J505" s="298"/>
      <c r="K505" s="298"/>
      <c r="L505" s="298"/>
    </row>
    <row r="506" spans="2:12">
      <c r="B506" s="298"/>
      <c r="C506" s="298"/>
      <c r="D506" s="298"/>
      <c r="E506" s="298"/>
      <c r="F506" s="298"/>
      <c r="G506" s="298"/>
      <c r="H506" s="298"/>
      <c r="I506" s="298"/>
      <c r="J506" s="298"/>
      <c r="K506" s="298"/>
      <c r="L506" s="298"/>
    </row>
    <row r="507" spans="2:12">
      <c r="B507" s="298"/>
      <c r="C507" s="298"/>
      <c r="D507" s="298"/>
      <c r="E507" s="298"/>
      <c r="F507" s="298"/>
      <c r="G507" s="298"/>
      <c r="H507" s="298"/>
      <c r="I507" s="298"/>
      <c r="J507" s="298"/>
      <c r="K507" s="298"/>
      <c r="L507" s="298"/>
    </row>
    <row r="508" spans="2:12">
      <c r="B508" s="298"/>
      <c r="C508" s="298"/>
      <c r="D508" s="298"/>
      <c r="E508" s="298"/>
      <c r="F508" s="298"/>
      <c r="G508" s="298"/>
      <c r="H508" s="298"/>
      <c r="I508" s="298"/>
      <c r="J508" s="298"/>
      <c r="K508" s="298"/>
      <c r="L508" s="298"/>
    </row>
    <row r="509" spans="2:12">
      <c r="B509" s="298"/>
      <c r="C509" s="298"/>
      <c r="D509" s="298"/>
      <c r="E509" s="298"/>
      <c r="F509" s="298"/>
      <c r="G509" s="298"/>
      <c r="H509" s="298"/>
      <c r="I509" s="298"/>
      <c r="J509" s="298"/>
      <c r="K509" s="298"/>
      <c r="L509" s="298"/>
    </row>
    <row r="510" spans="2:12">
      <c r="B510" s="298"/>
      <c r="C510" s="298"/>
      <c r="D510" s="298"/>
      <c r="E510" s="298"/>
      <c r="F510" s="298"/>
      <c r="G510" s="298"/>
      <c r="H510" s="298"/>
      <c r="I510" s="298"/>
      <c r="J510" s="298"/>
      <c r="K510" s="298"/>
      <c r="L510" s="298"/>
    </row>
    <row r="511" spans="2:12">
      <c r="B511" s="298"/>
      <c r="C511" s="298"/>
      <c r="D511" s="298"/>
      <c r="E511" s="298"/>
      <c r="F511" s="298"/>
      <c r="G511" s="298"/>
      <c r="H511" s="298"/>
      <c r="I511" s="298"/>
      <c r="J511" s="298"/>
      <c r="K511" s="298"/>
      <c r="L511" s="298"/>
    </row>
    <row r="512" spans="2:12">
      <c r="B512" s="298"/>
      <c r="C512" s="298"/>
      <c r="D512" s="298"/>
      <c r="E512" s="298"/>
      <c r="F512" s="298"/>
      <c r="G512" s="298"/>
      <c r="H512" s="298"/>
      <c r="I512" s="298"/>
      <c r="J512" s="298"/>
      <c r="K512" s="298"/>
      <c r="L512" s="298"/>
    </row>
    <row r="513" spans="2:12">
      <c r="B513" s="298"/>
      <c r="C513" s="298"/>
      <c r="D513" s="298"/>
      <c r="E513" s="298"/>
      <c r="F513" s="298"/>
      <c r="G513" s="298"/>
      <c r="H513" s="298"/>
      <c r="I513" s="298"/>
      <c r="J513" s="298"/>
      <c r="K513" s="298"/>
      <c r="L513" s="298"/>
    </row>
    <row r="514" spans="2:12">
      <c r="B514" s="298"/>
      <c r="C514" s="298"/>
      <c r="D514" s="298"/>
      <c r="E514" s="298"/>
      <c r="F514" s="298"/>
      <c r="G514" s="298"/>
      <c r="H514" s="298"/>
      <c r="I514" s="298"/>
      <c r="J514" s="298"/>
      <c r="K514" s="298"/>
      <c r="L514" s="298"/>
    </row>
    <row r="515" spans="2:12">
      <c r="B515" s="298"/>
      <c r="C515" s="298"/>
      <c r="D515" s="298"/>
      <c r="E515" s="298"/>
      <c r="F515" s="298"/>
      <c r="G515" s="298"/>
      <c r="H515" s="298"/>
      <c r="I515" s="298"/>
      <c r="J515" s="298"/>
      <c r="K515" s="298"/>
      <c r="L515" s="298"/>
    </row>
    <row r="516" spans="2:12">
      <c r="B516" s="298"/>
      <c r="C516" s="298"/>
      <c r="D516" s="298"/>
      <c r="E516" s="298"/>
      <c r="F516" s="298"/>
      <c r="G516" s="298"/>
      <c r="H516" s="298"/>
      <c r="I516" s="298"/>
      <c r="J516" s="298"/>
      <c r="K516" s="298"/>
      <c r="L516" s="298"/>
    </row>
    <row r="517" spans="2:12">
      <c r="B517" s="298"/>
      <c r="C517" s="298"/>
      <c r="D517" s="298"/>
      <c r="E517" s="298"/>
      <c r="F517" s="298"/>
      <c r="G517" s="298"/>
      <c r="H517" s="298"/>
      <c r="I517" s="298"/>
      <c r="J517" s="298"/>
      <c r="K517" s="298"/>
      <c r="L517" s="298"/>
    </row>
    <row r="518" spans="2:12">
      <c r="B518" s="298"/>
      <c r="C518" s="298"/>
      <c r="D518" s="298"/>
      <c r="E518" s="298"/>
      <c r="F518" s="298"/>
      <c r="G518" s="298"/>
      <c r="H518" s="298"/>
      <c r="I518" s="298"/>
      <c r="J518" s="298"/>
      <c r="K518" s="298"/>
      <c r="L518" s="298"/>
    </row>
    <row r="519" spans="2:12">
      <c r="B519" s="298"/>
      <c r="C519" s="298"/>
      <c r="D519" s="298"/>
      <c r="E519" s="298"/>
      <c r="F519" s="298"/>
      <c r="G519" s="298"/>
      <c r="H519" s="298"/>
      <c r="I519" s="298"/>
      <c r="J519" s="298"/>
      <c r="K519" s="298"/>
      <c r="L519" s="298"/>
    </row>
    <row r="520" spans="2:12">
      <c r="B520" s="298"/>
      <c r="C520" s="298"/>
      <c r="D520" s="298"/>
      <c r="E520" s="298"/>
      <c r="F520" s="298"/>
      <c r="G520" s="298"/>
      <c r="H520" s="298"/>
      <c r="I520" s="298"/>
      <c r="J520" s="298"/>
      <c r="K520" s="298"/>
      <c r="L520" s="298"/>
    </row>
    <row r="521" spans="2:12">
      <c r="B521" s="298"/>
      <c r="C521" s="298"/>
      <c r="D521" s="298"/>
      <c r="E521" s="298"/>
      <c r="F521" s="298"/>
      <c r="G521" s="298"/>
      <c r="H521" s="298"/>
      <c r="I521" s="298"/>
      <c r="J521" s="298"/>
      <c r="K521" s="298"/>
      <c r="L521" s="298"/>
    </row>
    <row r="522" spans="2:12">
      <c r="B522" s="298"/>
      <c r="C522" s="298"/>
      <c r="D522" s="298"/>
      <c r="E522" s="298"/>
      <c r="F522" s="298"/>
      <c r="G522" s="298"/>
      <c r="H522" s="298"/>
      <c r="I522" s="298"/>
      <c r="J522" s="298"/>
      <c r="K522" s="298"/>
      <c r="L522" s="298"/>
    </row>
    <row r="523" spans="2:12">
      <c r="B523" s="298"/>
      <c r="C523" s="298"/>
      <c r="D523" s="298"/>
      <c r="E523" s="298"/>
      <c r="F523" s="298"/>
      <c r="G523" s="298"/>
      <c r="H523" s="298"/>
      <c r="I523" s="298"/>
      <c r="J523" s="298"/>
      <c r="K523" s="298"/>
      <c r="L523" s="298"/>
    </row>
    <row r="524" spans="2:12">
      <c r="B524" s="298"/>
      <c r="C524" s="298"/>
      <c r="D524" s="298"/>
      <c r="E524" s="298"/>
      <c r="F524" s="298"/>
      <c r="G524" s="298"/>
      <c r="H524" s="298"/>
      <c r="I524" s="298"/>
      <c r="J524" s="298"/>
      <c r="K524" s="298"/>
      <c r="L524" s="298"/>
    </row>
    <row r="525" spans="2:12">
      <c r="B525" s="298"/>
      <c r="C525" s="298"/>
      <c r="D525" s="298"/>
      <c r="E525" s="298"/>
      <c r="F525" s="298"/>
      <c r="G525" s="298"/>
      <c r="H525" s="298"/>
      <c r="I525" s="298"/>
      <c r="J525" s="298"/>
      <c r="K525" s="298"/>
      <c r="L525" s="298"/>
    </row>
    <row r="526" spans="2:12">
      <c r="B526" s="298"/>
      <c r="C526" s="298"/>
      <c r="D526" s="298"/>
      <c r="E526" s="298"/>
      <c r="F526" s="298"/>
      <c r="G526" s="298"/>
      <c r="H526" s="298"/>
      <c r="I526" s="298"/>
      <c r="J526" s="298"/>
      <c r="K526" s="298"/>
      <c r="L526" s="298"/>
    </row>
    <row r="527" spans="2:12">
      <c r="B527" s="298"/>
      <c r="C527" s="298"/>
      <c r="D527" s="298"/>
      <c r="E527" s="298"/>
      <c r="F527" s="298"/>
      <c r="G527" s="298"/>
      <c r="H527" s="298"/>
      <c r="I527" s="298"/>
      <c r="J527" s="298"/>
      <c r="K527" s="298"/>
      <c r="L527" s="298"/>
    </row>
    <row r="528" spans="2:12">
      <c r="B528" s="298"/>
      <c r="C528" s="298"/>
      <c r="D528" s="298"/>
      <c r="E528" s="298"/>
      <c r="F528" s="298"/>
      <c r="G528" s="298"/>
      <c r="H528" s="298"/>
      <c r="I528" s="298"/>
      <c r="J528" s="298"/>
      <c r="K528" s="298"/>
      <c r="L528" s="298"/>
    </row>
    <row r="529" spans="2:12">
      <c r="B529" s="298"/>
      <c r="C529" s="298"/>
      <c r="D529" s="298"/>
      <c r="E529" s="298"/>
      <c r="F529" s="298"/>
      <c r="G529" s="298"/>
      <c r="H529" s="298"/>
      <c r="I529" s="298"/>
      <c r="J529" s="298"/>
      <c r="K529" s="298"/>
      <c r="L529" s="298"/>
    </row>
    <row r="530" spans="2:12">
      <c r="B530" s="298"/>
      <c r="C530" s="298"/>
      <c r="D530" s="298"/>
      <c r="E530" s="298"/>
      <c r="F530" s="298"/>
      <c r="G530" s="298"/>
      <c r="H530" s="298"/>
      <c r="I530" s="298"/>
      <c r="J530" s="298"/>
      <c r="K530" s="298"/>
      <c r="L530" s="298"/>
    </row>
    <row r="531" spans="2:12">
      <c r="B531" s="298"/>
      <c r="C531" s="298"/>
      <c r="D531" s="298"/>
      <c r="E531" s="298"/>
      <c r="F531" s="298"/>
      <c r="G531" s="298"/>
      <c r="H531" s="298"/>
      <c r="I531" s="298"/>
      <c r="J531" s="298"/>
      <c r="K531" s="298"/>
      <c r="L531" s="298"/>
    </row>
    <row r="532" spans="2:12">
      <c r="B532" s="298"/>
      <c r="C532" s="298"/>
      <c r="D532" s="298"/>
      <c r="E532" s="298"/>
      <c r="F532" s="298"/>
      <c r="G532" s="298"/>
      <c r="H532" s="298"/>
      <c r="I532" s="298"/>
      <c r="J532" s="298"/>
      <c r="K532" s="298"/>
      <c r="L532" s="298"/>
    </row>
    <row r="533" spans="2:12">
      <c r="B533" s="298"/>
      <c r="C533" s="298"/>
      <c r="D533" s="298"/>
      <c r="E533" s="298"/>
      <c r="F533" s="298"/>
      <c r="G533" s="298"/>
      <c r="H533" s="298"/>
      <c r="I533" s="298"/>
      <c r="J533" s="298"/>
      <c r="K533" s="298"/>
      <c r="L533" s="298"/>
    </row>
    <row r="534" spans="2:12">
      <c r="B534" s="298"/>
      <c r="C534" s="298"/>
      <c r="D534" s="298"/>
      <c r="E534" s="298"/>
      <c r="F534" s="298"/>
      <c r="G534" s="298"/>
      <c r="H534" s="298"/>
      <c r="I534" s="298"/>
      <c r="J534" s="298"/>
      <c r="K534" s="298"/>
      <c r="L534" s="298"/>
    </row>
    <row r="535" spans="2:12">
      <c r="B535" s="298"/>
      <c r="C535" s="298"/>
      <c r="D535" s="298"/>
      <c r="E535" s="298"/>
      <c r="F535" s="298"/>
      <c r="G535" s="298"/>
      <c r="H535" s="298"/>
      <c r="I535" s="298"/>
      <c r="J535" s="298"/>
      <c r="K535" s="298"/>
      <c r="L535" s="298"/>
    </row>
    <row r="536" spans="2:12">
      <c r="B536" s="298"/>
      <c r="C536" s="298"/>
      <c r="D536" s="298"/>
      <c r="E536" s="298"/>
      <c r="F536" s="298"/>
      <c r="G536" s="298"/>
      <c r="H536" s="298"/>
      <c r="I536" s="298"/>
      <c r="J536" s="298"/>
      <c r="K536" s="298"/>
      <c r="L536" s="298"/>
    </row>
    <row r="537" spans="2:12">
      <c r="B537" s="298"/>
      <c r="C537" s="298"/>
      <c r="D537" s="298"/>
      <c r="E537" s="298"/>
      <c r="F537" s="298"/>
      <c r="G537" s="298"/>
      <c r="H537" s="298"/>
      <c r="I537" s="298"/>
      <c r="J537" s="298"/>
      <c r="K537" s="298"/>
      <c r="L537" s="298"/>
    </row>
    <row r="538" spans="2:12">
      <c r="B538" s="298"/>
      <c r="C538" s="298"/>
      <c r="D538" s="298"/>
      <c r="E538" s="298"/>
      <c r="F538" s="298"/>
      <c r="G538" s="298"/>
      <c r="H538" s="298"/>
      <c r="I538" s="298"/>
      <c r="J538" s="298"/>
      <c r="K538" s="298"/>
      <c r="L538" s="298"/>
    </row>
    <row r="539" spans="2:12">
      <c r="B539" s="298"/>
      <c r="C539" s="298"/>
      <c r="D539" s="298"/>
      <c r="E539" s="298"/>
      <c r="F539" s="298"/>
      <c r="G539" s="298"/>
      <c r="H539" s="298"/>
      <c r="I539" s="298"/>
      <c r="J539" s="298"/>
      <c r="K539" s="298"/>
      <c r="L539" s="298"/>
    </row>
    <row r="540" spans="2:12">
      <c r="B540" s="298"/>
      <c r="C540" s="298"/>
      <c r="D540" s="298"/>
      <c r="E540" s="298"/>
      <c r="F540" s="298"/>
      <c r="G540" s="298"/>
      <c r="H540" s="298"/>
      <c r="I540" s="298"/>
      <c r="J540" s="298"/>
      <c r="K540" s="298"/>
      <c r="L540" s="298"/>
    </row>
    <row r="541" spans="2:12">
      <c r="B541" s="298"/>
      <c r="C541" s="298"/>
      <c r="D541" s="298"/>
      <c r="E541" s="298"/>
      <c r="F541" s="298"/>
      <c r="G541" s="298"/>
      <c r="H541" s="298"/>
      <c r="I541" s="298"/>
      <c r="J541" s="298"/>
      <c r="K541" s="298"/>
      <c r="L541" s="298"/>
    </row>
    <row r="542" spans="2:12">
      <c r="B542" s="298"/>
      <c r="C542" s="298"/>
      <c r="D542" s="298"/>
      <c r="E542" s="298"/>
      <c r="F542" s="298"/>
      <c r="G542" s="298"/>
      <c r="H542" s="298"/>
      <c r="I542" s="298"/>
      <c r="J542" s="298"/>
      <c r="K542" s="298"/>
      <c r="L542" s="298"/>
    </row>
    <row r="543" spans="2:12">
      <c r="B543" s="298"/>
      <c r="C543" s="298"/>
      <c r="D543" s="298"/>
      <c r="E543" s="298"/>
      <c r="F543" s="298"/>
      <c r="G543" s="298"/>
      <c r="H543" s="298"/>
      <c r="I543" s="298"/>
      <c r="J543" s="298"/>
      <c r="K543" s="298"/>
      <c r="L543" s="298"/>
    </row>
    <row r="544" spans="2:12">
      <c r="B544" s="298"/>
      <c r="C544" s="298"/>
      <c r="D544" s="298"/>
      <c r="E544" s="298"/>
      <c r="F544" s="298"/>
      <c r="G544" s="298"/>
      <c r="H544" s="298"/>
      <c r="I544" s="298"/>
      <c r="J544" s="298"/>
      <c r="K544" s="298"/>
      <c r="L544" s="298"/>
    </row>
    <row r="545" spans="2:12">
      <c r="B545" s="298"/>
      <c r="C545" s="298"/>
      <c r="D545" s="298"/>
      <c r="E545" s="298"/>
      <c r="F545" s="298"/>
      <c r="G545" s="298"/>
      <c r="H545" s="298"/>
      <c r="I545" s="298"/>
      <c r="J545" s="298"/>
      <c r="K545" s="298"/>
      <c r="L545" s="298"/>
    </row>
    <row r="546" spans="2:12">
      <c r="B546" s="298"/>
      <c r="C546" s="298"/>
      <c r="D546" s="298"/>
      <c r="E546" s="298"/>
      <c r="F546" s="298"/>
      <c r="G546" s="298"/>
      <c r="H546" s="298"/>
      <c r="I546" s="298"/>
      <c r="J546" s="298"/>
      <c r="K546" s="298"/>
      <c r="L546" s="298"/>
    </row>
    <row r="547" spans="2:12">
      <c r="B547" s="298"/>
      <c r="C547" s="298"/>
      <c r="D547" s="298"/>
      <c r="E547" s="298"/>
      <c r="F547" s="298"/>
      <c r="G547" s="298"/>
      <c r="H547" s="298"/>
      <c r="I547" s="298"/>
      <c r="J547" s="298"/>
      <c r="K547" s="298"/>
      <c r="L547" s="298"/>
    </row>
    <row r="548" spans="2:12">
      <c r="B548" s="298"/>
      <c r="C548" s="298"/>
      <c r="D548" s="298"/>
      <c r="E548" s="298"/>
      <c r="F548" s="298"/>
      <c r="G548" s="298"/>
      <c r="H548" s="298"/>
      <c r="I548" s="298"/>
      <c r="J548" s="298"/>
      <c r="K548" s="298"/>
      <c r="L548" s="298"/>
    </row>
    <row r="549" spans="2:12">
      <c r="B549" s="298"/>
      <c r="C549" s="298"/>
      <c r="D549" s="298"/>
      <c r="E549" s="298"/>
      <c r="F549" s="298"/>
      <c r="G549" s="298"/>
      <c r="H549" s="298"/>
      <c r="I549" s="298"/>
      <c r="J549" s="298"/>
      <c r="K549" s="298"/>
      <c r="L549" s="298"/>
    </row>
    <row r="550" spans="2:12">
      <c r="B550" s="298"/>
      <c r="C550" s="298"/>
      <c r="D550" s="298"/>
      <c r="E550" s="298"/>
      <c r="F550" s="298"/>
      <c r="G550" s="298"/>
      <c r="H550" s="298"/>
      <c r="I550" s="298"/>
      <c r="J550" s="298"/>
      <c r="K550" s="298"/>
      <c r="L550" s="298"/>
    </row>
    <row r="551" spans="2:12">
      <c r="B551" s="298"/>
      <c r="C551" s="298"/>
      <c r="D551" s="298"/>
      <c r="E551" s="298"/>
      <c r="F551" s="298"/>
      <c r="G551" s="298"/>
      <c r="H551" s="298"/>
      <c r="I551" s="298"/>
      <c r="J551" s="298"/>
      <c r="K551" s="298"/>
      <c r="L551" s="298"/>
    </row>
    <row r="552" spans="2:12">
      <c r="B552" s="298"/>
      <c r="C552" s="298"/>
      <c r="D552" s="298"/>
      <c r="E552" s="298"/>
      <c r="F552" s="298"/>
      <c r="G552" s="298"/>
      <c r="H552" s="298"/>
      <c r="I552" s="298"/>
      <c r="J552" s="298"/>
      <c r="K552" s="298"/>
      <c r="L552" s="298"/>
    </row>
    <row r="553" spans="2:12">
      <c r="B553" s="298"/>
      <c r="C553" s="298"/>
      <c r="D553" s="298"/>
      <c r="E553" s="298"/>
      <c r="F553" s="298"/>
      <c r="G553" s="298"/>
      <c r="H553" s="298"/>
      <c r="I553" s="298"/>
      <c r="J553" s="298"/>
      <c r="K553" s="298"/>
      <c r="L553" s="298"/>
    </row>
    <row r="554" spans="2:12">
      <c r="B554" s="298"/>
      <c r="C554" s="298"/>
      <c r="D554" s="298"/>
      <c r="E554" s="298"/>
      <c r="F554" s="298"/>
      <c r="G554" s="298"/>
      <c r="H554" s="298"/>
      <c r="I554" s="298"/>
      <c r="J554" s="298"/>
      <c r="K554" s="298"/>
      <c r="L554" s="298"/>
    </row>
    <row r="555" spans="2:12">
      <c r="B555" s="298"/>
      <c r="C555" s="298"/>
      <c r="D555" s="298"/>
      <c r="E555" s="298"/>
      <c r="F555" s="298"/>
      <c r="G555" s="298"/>
      <c r="H555" s="298"/>
      <c r="I555" s="298"/>
      <c r="J555" s="298"/>
      <c r="K555" s="298"/>
      <c r="L555" s="298"/>
    </row>
    <row r="556" spans="2:12">
      <c r="B556" s="298"/>
      <c r="C556" s="298"/>
      <c r="D556" s="298"/>
      <c r="E556" s="298"/>
      <c r="F556" s="298"/>
      <c r="G556" s="298"/>
      <c r="H556" s="298"/>
      <c r="I556" s="298"/>
      <c r="J556" s="298"/>
      <c r="K556" s="298"/>
      <c r="L556" s="298"/>
    </row>
    <row r="557" spans="2:12">
      <c r="B557" s="298"/>
      <c r="C557" s="298"/>
      <c r="D557" s="298"/>
      <c r="E557" s="298"/>
      <c r="F557" s="298"/>
      <c r="G557" s="298"/>
      <c r="H557" s="298"/>
      <c r="I557" s="298"/>
      <c r="J557" s="298"/>
      <c r="K557" s="298"/>
      <c r="L557" s="298"/>
    </row>
    <row r="558" spans="2:12">
      <c r="B558" s="298"/>
      <c r="C558" s="298"/>
      <c r="D558" s="298"/>
      <c r="E558" s="298"/>
      <c r="F558" s="298"/>
      <c r="G558" s="298"/>
      <c r="H558" s="298"/>
      <c r="I558" s="298"/>
      <c r="J558" s="298"/>
      <c r="K558" s="298"/>
      <c r="L558" s="298"/>
    </row>
    <row r="559" spans="2:12">
      <c r="B559" s="298"/>
      <c r="C559" s="298"/>
      <c r="D559" s="298"/>
      <c r="E559" s="298"/>
      <c r="F559" s="298"/>
      <c r="G559" s="298"/>
      <c r="H559" s="298"/>
      <c r="I559" s="298"/>
      <c r="J559" s="298"/>
      <c r="K559" s="298"/>
      <c r="L559" s="298"/>
    </row>
    <row r="560" spans="2:12">
      <c r="B560" s="298"/>
      <c r="C560" s="298"/>
      <c r="D560" s="298"/>
      <c r="E560" s="298"/>
      <c r="F560" s="298"/>
      <c r="G560" s="298"/>
      <c r="H560" s="298"/>
      <c r="I560" s="298"/>
      <c r="J560" s="298"/>
      <c r="K560" s="298"/>
      <c r="L560" s="298"/>
    </row>
    <row r="561" spans="2:12">
      <c r="B561" s="298"/>
      <c r="C561" s="298"/>
      <c r="D561" s="298"/>
      <c r="E561" s="298"/>
      <c r="F561" s="298"/>
      <c r="G561" s="298"/>
      <c r="H561" s="298"/>
      <c r="I561" s="298"/>
      <c r="J561" s="298"/>
      <c r="K561" s="298"/>
      <c r="L561" s="298"/>
    </row>
    <row r="562" spans="2:12">
      <c r="B562" s="298"/>
      <c r="C562" s="298"/>
      <c r="D562" s="298"/>
      <c r="E562" s="298"/>
      <c r="F562" s="298"/>
      <c r="G562" s="298"/>
      <c r="H562" s="298"/>
      <c r="I562" s="298"/>
      <c r="J562" s="298"/>
      <c r="K562" s="298"/>
      <c r="L562" s="298"/>
    </row>
    <row r="563" spans="2:12">
      <c r="B563" s="298"/>
      <c r="C563" s="298"/>
      <c r="D563" s="298"/>
      <c r="E563" s="298"/>
      <c r="F563" s="298"/>
      <c r="G563" s="298"/>
      <c r="H563" s="298"/>
      <c r="I563" s="298"/>
      <c r="J563" s="298"/>
      <c r="K563" s="298"/>
      <c r="L563" s="298"/>
    </row>
    <row r="564" spans="2:12">
      <c r="B564" s="298"/>
      <c r="C564" s="298"/>
      <c r="D564" s="298"/>
      <c r="E564" s="298"/>
      <c r="F564" s="298"/>
      <c r="G564" s="298"/>
      <c r="H564" s="298"/>
      <c r="I564" s="298"/>
      <c r="J564" s="298"/>
      <c r="K564" s="298"/>
      <c r="L564" s="298"/>
    </row>
    <row r="565" spans="2:12">
      <c r="B565" s="298"/>
      <c r="C565" s="298"/>
      <c r="D565" s="298"/>
      <c r="E565" s="298"/>
      <c r="F565" s="298"/>
      <c r="G565" s="298"/>
      <c r="H565" s="298"/>
      <c r="I565" s="298"/>
      <c r="J565" s="298"/>
      <c r="K565" s="298"/>
      <c r="L565" s="298"/>
    </row>
    <row r="566" spans="2:12">
      <c r="B566" s="298"/>
      <c r="C566" s="298"/>
      <c r="D566" s="298"/>
      <c r="E566" s="298"/>
      <c r="F566" s="298"/>
      <c r="G566" s="298"/>
      <c r="H566" s="298"/>
      <c r="I566" s="298"/>
      <c r="J566" s="298"/>
      <c r="K566" s="298"/>
      <c r="L566" s="298"/>
    </row>
    <row r="567" spans="2:12">
      <c r="B567" s="298"/>
      <c r="C567" s="298"/>
      <c r="D567" s="298"/>
      <c r="E567" s="298"/>
      <c r="F567" s="298"/>
      <c r="G567" s="298"/>
      <c r="H567" s="298"/>
      <c r="I567" s="298"/>
      <c r="J567" s="298"/>
      <c r="K567" s="298"/>
      <c r="L567" s="298"/>
    </row>
    <row r="568" spans="2:12">
      <c r="B568" s="298"/>
      <c r="C568" s="298"/>
      <c r="D568" s="298"/>
      <c r="E568" s="298"/>
      <c r="F568" s="298"/>
      <c r="G568" s="298"/>
      <c r="H568" s="298"/>
      <c r="I568" s="298"/>
      <c r="J568" s="298"/>
      <c r="K568" s="298"/>
      <c r="L568" s="298"/>
    </row>
    <row r="569" spans="2:12">
      <c r="B569" s="298"/>
      <c r="C569" s="298"/>
      <c r="D569" s="298"/>
      <c r="E569" s="298"/>
      <c r="F569" s="298"/>
      <c r="G569" s="298"/>
      <c r="H569" s="298"/>
      <c r="I569" s="298"/>
      <c r="J569" s="298"/>
      <c r="K569" s="298"/>
      <c r="L569" s="298"/>
    </row>
    <row r="570" spans="2:12">
      <c r="B570" s="298"/>
      <c r="C570" s="298"/>
      <c r="D570" s="298"/>
      <c r="E570" s="298"/>
      <c r="F570" s="298"/>
      <c r="G570" s="298"/>
      <c r="H570" s="298"/>
      <c r="I570" s="298"/>
      <c r="J570" s="298"/>
      <c r="K570" s="298"/>
      <c r="L570" s="298"/>
    </row>
    <row r="571" spans="2:12">
      <c r="B571" s="298"/>
      <c r="C571" s="298"/>
      <c r="D571" s="298"/>
      <c r="E571" s="298"/>
      <c r="F571" s="298"/>
      <c r="G571" s="298"/>
      <c r="H571" s="298"/>
      <c r="I571" s="298"/>
      <c r="J571" s="298"/>
      <c r="K571" s="298"/>
      <c r="L571" s="298"/>
    </row>
    <row r="572" spans="2:12">
      <c r="B572" s="298"/>
      <c r="C572" s="298"/>
      <c r="D572" s="298"/>
      <c r="E572" s="298"/>
      <c r="F572" s="298"/>
      <c r="G572" s="298"/>
      <c r="H572" s="298"/>
      <c r="I572" s="298"/>
      <c r="J572" s="298"/>
      <c r="K572" s="298"/>
      <c r="L572" s="298"/>
    </row>
    <row r="573" spans="2:12">
      <c r="B573" s="298"/>
      <c r="C573" s="298"/>
      <c r="D573" s="298"/>
      <c r="E573" s="298"/>
      <c r="F573" s="298"/>
      <c r="G573" s="298"/>
      <c r="H573" s="298"/>
      <c r="I573" s="298"/>
      <c r="J573" s="298"/>
      <c r="K573" s="298"/>
      <c r="L573" s="298"/>
    </row>
    <row r="574" spans="2:12">
      <c r="B574" s="298"/>
      <c r="C574" s="298"/>
      <c r="D574" s="298"/>
      <c r="E574" s="298"/>
      <c r="F574" s="298"/>
      <c r="G574" s="298"/>
      <c r="H574" s="298"/>
      <c r="I574" s="298"/>
      <c r="J574" s="298"/>
      <c r="K574" s="298"/>
      <c r="L574" s="298"/>
    </row>
    <row r="575" spans="2:12">
      <c r="B575" s="298"/>
      <c r="C575" s="298"/>
      <c r="D575" s="298"/>
      <c r="E575" s="298"/>
      <c r="F575" s="298"/>
      <c r="G575" s="298"/>
      <c r="H575" s="298"/>
      <c r="I575" s="298"/>
      <c r="J575" s="298"/>
      <c r="K575" s="298"/>
      <c r="L575" s="298"/>
    </row>
    <row r="576" spans="2:12">
      <c r="B576" s="298"/>
      <c r="C576" s="298"/>
      <c r="D576" s="298"/>
      <c r="E576" s="298"/>
      <c r="F576" s="298"/>
      <c r="G576" s="298"/>
      <c r="H576" s="298"/>
      <c r="I576" s="298"/>
      <c r="J576" s="298"/>
      <c r="K576" s="298"/>
      <c r="L576" s="298"/>
    </row>
    <row r="577" spans="2:12">
      <c r="B577" s="298"/>
      <c r="C577" s="298"/>
      <c r="D577" s="298"/>
      <c r="E577" s="298"/>
      <c r="F577" s="298"/>
      <c r="G577" s="298"/>
      <c r="H577" s="298"/>
      <c r="I577" s="298"/>
      <c r="J577" s="298"/>
      <c r="K577" s="298"/>
      <c r="L577" s="298"/>
    </row>
    <row r="578" spans="2:12">
      <c r="B578" s="298"/>
      <c r="C578" s="298"/>
      <c r="D578" s="298"/>
      <c r="E578" s="298"/>
      <c r="F578" s="298"/>
      <c r="G578" s="298"/>
      <c r="H578" s="298"/>
      <c r="I578" s="298"/>
      <c r="J578" s="298"/>
      <c r="K578" s="298"/>
      <c r="L578" s="298"/>
    </row>
    <row r="579" spans="2:12">
      <c r="B579" s="298"/>
      <c r="C579" s="298"/>
      <c r="D579" s="298"/>
      <c r="E579" s="298"/>
      <c r="F579" s="298"/>
      <c r="G579" s="298"/>
      <c r="H579" s="298"/>
      <c r="I579" s="298"/>
      <c r="J579" s="298"/>
      <c r="K579" s="298"/>
      <c r="L579" s="298"/>
    </row>
    <row r="580" spans="2:12">
      <c r="B580" s="298"/>
      <c r="C580" s="298"/>
      <c r="D580" s="298"/>
      <c r="E580" s="298"/>
      <c r="F580" s="298"/>
      <c r="G580" s="298"/>
      <c r="H580" s="298"/>
      <c r="I580" s="298"/>
      <c r="J580" s="298"/>
      <c r="K580" s="298"/>
      <c r="L580" s="298"/>
    </row>
    <row r="581" spans="2:12">
      <c r="B581" s="298"/>
      <c r="C581" s="298"/>
      <c r="D581" s="298"/>
      <c r="E581" s="298"/>
      <c r="F581" s="298"/>
      <c r="G581" s="298"/>
      <c r="H581" s="298"/>
      <c r="I581" s="298"/>
      <c r="J581" s="298"/>
      <c r="K581" s="298"/>
      <c r="L581" s="298"/>
    </row>
    <row r="582" spans="2:12">
      <c r="B582" s="298"/>
      <c r="C582" s="298"/>
      <c r="D582" s="298"/>
      <c r="E582" s="298"/>
      <c r="F582" s="298"/>
      <c r="G582" s="298"/>
      <c r="H582" s="298"/>
      <c r="I582" s="298"/>
      <c r="J582" s="298"/>
      <c r="K582" s="298"/>
      <c r="L582" s="298"/>
    </row>
    <row r="583" spans="2:12">
      <c r="B583" s="298"/>
      <c r="C583" s="298"/>
      <c r="D583" s="298"/>
      <c r="E583" s="298"/>
      <c r="F583" s="298"/>
      <c r="G583" s="298"/>
      <c r="H583" s="298"/>
      <c r="I583" s="298"/>
      <c r="J583" s="298"/>
      <c r="K583" s="298"/>
      <c r="L583" s="298"/>
    </row>
    <row r="584" spans="2:12">
      <c r="B584" s="298"/>
      <c r="C584" s="298"/>
      <c r="D584" s="298"/>
      <c r="E584" s="298"/>
      <c r="F584" s="298"/>
      <c r="G584" s="298"/>
      <c r="H584" s="298"/>
      <c r="I584" s="298"/>
      <c r="J584" s="298"/>
      <c r="K584" s="298"/>
      <c r="L584" s="298"/>
    </row>
    <row r="585" spans="2:12">
      <c r="B585" s="298"/>
      <c r="C585" s="298"/>
      <c r="D585" s="298"/>
      <c r="E585" s="298"/>
      <c r="F585" s="298"/>
      <c r="G585" s="298"/>
      <c r="H585" s="298"/>
      <c r="I585" s="298"/>
      <c r="J585" s="298"/>
      <c r="K585" s="298"/>
      <c r="L585" s="298"/>
    </row>
    <row r="586" spans="2:12">
      <c r="B586" s="298"/>
      <c r="C586" s="298"/>
      <c r="D586" s="298"/>
      <c r="E586" s="298"/>
      <c r="F586" s="298"/>
      <c r="G586" s="298"/>
      <c r="H586" s="298"/>
      <c r="I586" s="298"/>
      <c r="J586" s="298"/>
      <c r="K586" s="298"/>
      <c r="L586" s="298"/>
    </row>
    <row r="587" spans="2:12">
      <c r="B587" s="298"/>
      <c r="C587" s="298"/>
      <c r="D587" s="298"/>
      <c r="E587" s="298"/>
      <c r="F587" s="298"/>
      <c r="G587" s="298"/>
      <c r="H587" s="298"/>
      <c r="I587" s="298"/>
      <c r="J587" s="298"/>
      <c r="K587" s="298"/>
      <c r="L587" s="298"/>
    </row>
    <row r="588" spans="2:12">
      <c r="B588" s="298"/>
      <c r="C588" s="298"/>
      <c r="D588" s="298"/>
      <c r="E588" s="298"/>
      <c r="F588" s="298"/>
      <c r="G588" s="298"/>
      <c r="H588" s="298"/>
      <c r="I588" s="298"/>
      <c r="J588" s="298"/>
      <c r="K588" s="298"/>
      <c r="L588" s="298"/>
    </row>
    <row r="589" spans="2:12">
      <c r="B589" s="298"/>
      <c r="C589" s="298"/>
      <c r="D589" s="298"/>
      <c r="E589" s="298"/>
      <c r="F589" s="298"/>
      <c r="G589" s="298"/>
      <c r="H589" s="298"/>
      <c r="I589" s="298"/>
      <c r="J589" s="298"/>
      <c r="K589" s="298"/>
      <c r="L589" s="298"/>
    </row>
    <row r="590" spans="2:12">
      <c r="B590" s="298"/>
      <c r="C590" s="298"/>
      <c r="D590" s="298"/>
      <c r="E590" s="298"/>
      <c r="F590" s="298"/>
      <c r="G590" s="298"/>
      <c r="H590" s="298"/>
      <c r="I590" s="298"/>
      <c r="J590" s="298"/>
      <c r="K590" s="298"/>
      <c r="L590" s="298"/>
    </row>
    <row r="591" spans="2:12">
      <c r="B591" s="298"/>
      <c r="C591" s="298"/>
      <c r="D591" s="298"/>
      <c r="E591" s="298"/>
      <c r="F591" s="298"/>
      <c r="G591" s="298"/>
      <c r="H591" s="298"/>
      <c r="I591" s="298"/>
      <c r="J591" s="298"/>
      <c r="K591" s="298"/>
      <c r="L591" s="298"/>
    </row>
    <row r="592" spans="2:12">
      <c r="B592" s="298"/>
      <c r="C592" s="298"/>
      <c r="D592" s="298"/>
      <c r="E592" s="298"/>
      <c r="F592" s="298"/>
      <c r="G592" s="298"/>
      <c r="H592" s="298"/>
      <c r="I592" s="298"/>
      <c r="J592" s="298"/>
      <c r="K592" s="298"/>
      <c r="L592" s="298"/>
    </row>
    <row r="593" spans="2:12">
      <c r="B593" s="298"/>
      <c r="C593" s="298"/>
      <c r="D593" s="298"/>
      <c r="E593" s="298"/>
      <c r="F593" s="298"/>
      <c r="G593" s="298"/>
      <c r="H593" s="298"/>
      <c r="I593" s="298"/>
      <c r="J593" s="298"/>
      <c r="K593" s="298"/>
      <c r="L593" s="298"/>
    </row>
    <row r="594" spans="2:12">
      <c r="B594" s="298"/>
      <c r="C594" s="298"/>
      <c r="D594" s="298"/>
      <c r="E594" s="298"/>
      <c r="F594" s="298"/>
      <c r="G594" s="298"/>
      <c r="H594" s="298"/>
      <c r="I594" s="298"/>
      <c r="J594" s="298"/>
      <c r="K594" s="298"/>
      <c r="L594" s="298"/>
    </row>
    <row r="595" spans="2:12">
      <c r="B595" s="298"/>
      <c r="C595" s="298"/>
      <c r="D595" s="298"/>
      <c r="E595" s="298"/>
      <c r="F595" s="298"/>
      <c r="G595" s="298"/>
      <c r="H595" s="298"/>
      <c r="I595" s="298"/>
      <c r="J595" s="298"/>
      <c r="K595" s="298"/>
      <c r="L595" s="298"/>
    </row>
    <row r="596" spans="2:12">
      <c r="B596" s="298"/>
      <c r="C596" s="298"/>
      <c r="D596" s="298"/>
      <c r="E596" s="298"/>
      <c r="F596" s="298"/>
      <c r="G596" s="298"/>
      <c r="H596" s="298"/>
      <c r="I596" s="298"/>
      <c r="J596" s="298"/>
      <c r="K596" s="298"/>
      <c r="L596" s="298"/>
    </row>
    <row r="597" spans="2:12">
      <c r="B597" s="298"/>
      <c r="C597" s="298"/>
      <c r="D597" s="298"/>
      <c r="E597" s="298"/>
      <c r="F597" s="298"/>
      <c r="G597" s="298"/>
      <c r="H597" s="298"/>
      <c r="I597" s="298"/>
      <c r="J597" s="298"/>
      <c r="K597" s="298"/>
      <c r="L597" s="298"/>
    </row>
    <row r="598" spans="2:12">
      <c r="B598" s="298"/>
      <c r="C598" s="298"/>
      <c r="D598" s="298"/>
      <c r="E598" s="298"/>
      <c r="F598" s="298"/>
      <c r="G598" s="298"/>
      <c r="H598" s="298"/>
      <c r="I598" s="298"/>
      <c r="J598" s="298"/>
      <c r="K598" s="298"/>
      <c r="L598" s="298"/>
    </row>
    <row r="599" spans="2:12">
      <c r="B599" s="298"/>
      <c r="C599" s="298"/>
      <c r="D599" s="298"/>
      <c r="E599" s="298"/>
      <c r="F599" s="298"/>
      <c r="G599" s="298"/>
      <c r="H599" s="298"/>
      <c r="I599" s="298"/>
      <c r="J599" s="298"/>
      <c r="K599" s="298"/>
      <c r="L599" s="298"/>
    </row>
    <row r="600" spans="2:12">
      <c r="B600" s="298"/>
      <c r="C600" s="298"/>
      <c r="D600" s="298"/>
      <c r="E600" s="298"/>
      <c r="F600" s="298"/>
      <c r="G600" s="298"/>
      <c r="H600" s="298"/>
      <c r="I600" s="298"/>
      <c r="J600" s="298"/>
      <c r="K600" s="298"/>
      <c r="L600" s="298"/>
    </row>
    <row r="601" spans="2:12">
      <c r="B601" s="298"/>
      <c r="C601" s="298"/>
      <c r="D601" s="298"/>
      <c r="E601" s="298"/>
      <c r="F601" s="298"/>
      <c r="G601" s="298"/>
      <c r="H601" s="298"/>
      <c r="I601" s="298"/>
      <c r="J601" s="298"/>
      <c r="K601" s="298"/>
      <c r="L601" s="298"/>
    </row>
    <row r="602" spans="2:12">
      <c r="B602" s="298"/>
      <c r="C602" s="298"/>
      <c r="D602" s="298"/>
      <c r="E602" s="298"/>
      <c r="F602" s="298"/>
      <c r="G602" s="298"/>
      <c r="H602" s="298"/>
      <c r="I602" s="298"/>
      <c r="J602" s="298"/>
      <c r="K602" s="298"/>
      <c r="L602" s="298"/>
    </row>
    <row r="603" spans="2:12">
      <c r="B603" s="298"/>
      <c r="C603" s="298"/>
      <c r="D603" s="298"/>
      <c r="E603" s="298"/>
      <c r="F603" s="298"/>
      <c r="G603" s="298"/>
      <c r="H603" s="298"/>
      <c r="I603" s="298"/>
      <c r="J603" s="298"/>
      <c r="K603" s="298"/>
      <c r="L603" s="298"/>
    </row>
    <row r="604" spans="2:12">
      <c r="B604" s="298"/>
      <c r="C604" s="298"/>
      <c r="D604" s="298"/>
      <c r="E604" s="298"/>
      <c r="F604" s="298"/>
      <c r="G604" s="298"/>
      <c r="H604" s="298"/>
      <c r="I604" s="298"/>
      <c r="J604" s="298"/>
      <c r="K604" s="298"/>
      <c r="L604" s="298"/>
    </row>
    <row r="605" spans="2:12">
      <c r="B605" s="298"/>
      <c r="C605" s="298"/>
      <c r="D605" s="298"/>
      <c r="E605" s="298"/>
      <c r="F605" s="298"/>
      <c r="G605" s="298"/>
      <c r="H605" s="298"/>
      <c r="I605" s="298"/>
      <c r="J605" s="298"/>
      <c r="K605" s="298"/>
      <c r="L605" s="298"/>
    </row>
    <row r="606" spans="2:12">
      <c r="B606" s="298"/>
      <c r="C606" s="298"/>
      <c r="D606" s="298"/>
      <c r="E606" s="298"/>
      <c r="F606" s="298"/>
      <c r="G606" s="298"/>
      <c r="H606" s="298"/>
      <c r="I606" s="298"/>
      <c r="J606" s="298"/>
      <c r="K606" s="298"/>
      <c r="L606" s="298"/>
    </row>
    <row r="607" spans="2:12">
      <c r="B607" s="298"/>
      <c r="C607" s="298"/>
      <c r="D607" s="298"/>
      <c r="E607" s="298"/>
      <c r="F607" s="298"/>
      <c r="G607" s="298"/>
      <c r="H607" s="298"/>
      <c r="I607" s="298"/>
      <c r="J607" s="298"/>
      <c r="K607" s="298"/>
      <c r="L607" s="298"/>
    </row>
    <row r="608" spans="2:12">
      <c r="B608" s="298"/>
      <c r="C608" s="298"/>
      <c r="D608" s="298"/>
      <c r="E608" s="298"/>
      <c r="F608" s="298"/>
      <c r="G608" s="298"/>
      <c r="H608" s="298"/>
      <c r="I608" s="298"/>
      <c r="J608" s="298"/>
      <c r="K608" s="298"/>
      <c r="L608" s="298"/>
    </row>
    <row r="609" spans="2:12">
      <c r="B609" s="298"/>
      <c r="C609" s="298"/>
      <c r="D609" s="298"/>
      <c r="E609" s="298"/>
      <c r="F609" s="298"/>
      <c r="G609" s="298"/>
      <c r="H609" s="298"/>
      <c r="I609" s="298"/>
      <c r="J609" s="298"/>
      <c r="K609" s="298"/>
      <c r="L609" s="298"/>
    </row>
    <row r="610" spans="2:12">
      <c r="B610" s="298"/>
      <c r="C610" s="298"/>
      <c r="D610" s="298"/>
      <c r="E610" s="298"/>
      <c r="F610" s="298"/>
      <c r="G610" s="298"/>
      <c r="H610" s="298"/>
      <c r="I610" s="298"/>
      <c r="J610" s="298"/>
      <c r="K610" s="298"/>
      <c r="L610" s="298"/>
    </row>
    <row r="611" spans="2:12">
      <c r="B611" s="298"/>
      <c r="C611" s="298"/>
      <c r="D611" s="298"/>
      <c r="E611" s="298"/>
      <c r="F611" s="298"/>
      <c r="G611" s="298"/>
      <c r="H611" s="298"/>
      <c r="I611" s="298"/>
      <c r="J611" s="298"/>
      <c r="K611" s="298"/>
      <c r="L611" s="298"/>
    </row>
    <row r="612" spans="2:12">
      <c r="B612" s="298"/>
      <c r="C612" s="298"/>
      <c r="D612" s="298"/>
      <c r="E612" s="298"/>
      <c r="F612" s="298"/>
      <c r="G612" s="298"/>
      <c r="H612" s="298"/>
      <c r="I612" s="298"/>
      <c r="J612" s="298"/>
      <c r="K612" s="298"/>
      <c r="L612" s="298"/>
    </row>
    <row r="613" spans="2:12">
      <c r="B613" s="298"/>
      <c r="C613" s="298"/>
      <c r="D613" s="298"/>
      <c r="E613" s="298"/>
      <c r="F613" s="298"/>
      <c r="G613" s="298"/>
      <c r="H613" s="298"/>
      <c r="I613" s="298"/>
      <c r="J613" s="298"/>
      <c r="K613" s="298"/>
      <c r="L613" s="298"/>
    </row>
    <row r="614" spans="2:12">
      <c r="B614" s="298"/>
      <c r="C614" s="298"/>
      <c r="D614" s="298"/>
      <c r="E614" s="298"/>
      <c r="F614" s="298"/>
      <c r="G614" s="298"/>
      <c r="H614" s="298"/>
      <c r="I614" s="298"/>
      <c r="J614" s="298"/>
      <c r="K614" s="298"/>
      <c r="L614" s="298"/>
    </row>
    <row r="615" spans="2:12">
      <c r="B615" s="298"/>
      <c r="C615" s="298"/>
      <c r="D615" s="298"/>
      <c r="E615" s="298"/>
      <c r="F615" s="298"/>
      <c r="G615" s="298"/>
      <c r="H615" s="298"/>
      <c r="I615" s="298"/>
      <c r="J615" s="298"/>
      <c r="K615" s="298"/>
      <c r="L615" s="298"/>
    </row>
    <row r="616" spans="2:12">
      <c r="B616" s="298"/>
      <c r="C616" s="298"/>
      <c r="D616" s="298"/>
      <c r="E616" s="298"/>
      <c r="F616" s="298"/>
      <c r="G616" s="298"/>
      <c r="H616" s="298"/>
      <c r="I616" s="298"/>
      <c r="J616" s="298"/>
      <c r="K616" s="298"/>
      <c r="L616" s="298"/>
    </row>
  </sheetData>
  <mergeCells count="5">
    <mergeCell ref="C6:C7"/>
    <mergeCell ref="D6:D7"/>
    <mergeCell ref="A1:E1"/>
    <mergeCell ref="A2:E3"/>
    <mergeCell ref="B5:B7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T619"/>
  <sheetViews>
    <sheetView showGridLines="0" view="pageBreakPreview" zoomScale="75" zoomScaleNormal="75" zoomScaleSheetLayoutView="75" workbookViewId="0">
      <selection activeCell="D21" sqref="D21"/>
    </sheetView>
  </sheetViews>
  <sheetFormatPr baseColWidth="10" defaultRowHeight="12.75"/>
  <cols>
    <col min="1" max="1" width="47.7109375" style="289" customWidth="1"/>
    <col min="2" max="2" width="18.140625" style="406" customWidth="1"/>
    <col min="3" max="5" width="18.140625" style="289" customWidth="1"/>
    <col min="6" max="6" width="14.7109375" style="289" customWidth="1"/>
    <col min="7" max="8" width="11.85546875" style="289" bestFit="1" customWidth="1"/>
    <col min="9" max="9" width="12.5703125" style="289" bestFit="1" customWidth="1"/>
    <col min="10" max="10" width="15.85546875" style="289" customWidth="1"/>
    <col min="11" max="11" width="36" style="289" customWidth="1"/>
    <col min="12" max="12" width="15.85546875" style="289" customWidth="1"/>
    <col min="13" max="13" width="19.5703125" style="289" customWidth="1"/>
    <col min="14" max="14" width="27" style="289" customWidth="1"/>
    <col min="15" max="15" width="40.5703125" style="289" customWidth="1"/>
    <col min="16" max="16" width="19.28515625" style="289" customWidth="1"/>
    <col min="17" max="16384" width="11.42578125" style="289"/>
  </cols>
  <sheetData>
    <row r="1" spans="1:20" s="21" customFormat="1" ht="18">
      <c r="A1" s="511" t="s">
        <v>88</v>
      </c>
      <c r="B1" s="511"/>
      <c r="C1" s="511"/>
      <c r="D1" s="511"/>
      <c r="E1" s="511"/>
      <c r="F1" s="511"/>
      <c r="G1" s="321"/>
      <c r="H1" s="321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12.75" customHeight="1">
      <c r="A2" s="10"/>
      <c r="B2" s="33"/>
      <c r="C2" s="10"/>
      <c r="D2" s="10"/>
      <c r="E2" s="10"/>
      <c r="F2" s="351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ht="15" customHeight="1">
      <c r="A3" s="487" t="s">
        <v>192</v>
      </c>
      <c r="B3" s="487"/>
      <c r="C3" s="487"/>
      <c r="D3" s="487"/>
      <c r="E3" s="487"/>
      <c r="F3" s="487"/>
      <c r="G3" s="47"/>
      <c r="H3" s="47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spans="1:20" ht="15" thickBot="1">
      <c r="A4" s="135"/>
      <c r="B4" s="136"/>
      <c r="C4" s="135"/>
      <c r="D4" s="135"/>
      <c r="E4" s="135"/>
      <c r="F4" s="135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</row>
    <row r="5" spans="1:20" ht="27" customHeight="1">
      <c r="A5" s="393"/>
      <c r="B5" s="571">
        <v>2016</v>
      </c>
      <c r="C5" s="572"/>
      <c r="D5" s="571">
        <v>2017</v>
      </c>
      <c r="E5" s="572"/>
      <c r="F5" s="566" t="s">
        <v>401</v>
      </c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</row>
    <row r="6" spans="1:20" ht="21" customHeight="1">
      <c r="A6" s="394" t="s">
        <v>40</v>
      </c>
      <c r="B6" s="569" t="s">
        <v>31</v>
      </c>
      <c r="C6" s="395" t="s">
        <v>159</v>
      </c>
      <c r="D6" s="569" t="s">
        <v>31</v>
      </c>
      <c r="E6" s="396" t="s">
        <v>159</v>
      </c>
      <c r="F6" s="567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</row>
    <row r="7" spans="1:20" ht="22.5" customHeight="1" thickBot="1">
      <c r="A7" s="397"/>
      <c r="B7" s="570"/>
      <c r="C7" s="398" t="s">
        <v>55</v>
      </c>
      <c r="D7" s="570"/>
      <c r="E7" s="399" t="s">
        <v>55</v>
      </c>
      <c r="F7" s="56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</row>
    <row r="8" spans="1:20" ht="21.75" customHeight="1">
      <c r="A8" s="388" t="s">
        <v>371</v>
      </c>
      <c r="B8" s="400">
        <v>376.17209794000001</v>
      </c>
      <c r="C8" s="255">
        <v>8.5692679999999992</v>
      </c>
      <c r="D8" s="292">
        <v>382.75199994000002</v>
      </c>
      <c r="E8" s="401">
        <v>8.3922550000000005</v>
      </c>
      <c r="F8" s="294">
        <v>1.7491733267918903</v>
      </c>
      <c r="H8" s="298"/>
      <c r="I8" s="298"/>
      <c r="J8" s="298"/>
      <c r="K8" s="298"/>
      <c r="L8" s="298"/>
      <c r="N8" s="298"/>
      <c r="O8" s="298"/>
      <c r="P8" s="298"/>
      <c r="Q8" s="298"/>
      <c r="R8" s="298"/>
      <c r="S8" s="298"/>
      <c r="T8" s="298"/>
    </row>
    <row r="9" spans="1:20">
      <c r="A9" s="328" t="s">
        <v>372</v>
      </c>
      <c r="B9" s="402">
        <v>2200.4641520999999</v>
      </c>
      <c r="C9" s="258">
        <v>50.126967999999998</v>
      </c>
      <c r="D9" s="258">
        <v>2170.7294188999999</v>
      </c>
      <c r="E9" s="403">
        <v>47.595612000000003</v>
      </c>
      <c r="F9" s="263">
        <v>-1.3512936882712978</v>
      </c>
      <c r="H9" s="298"/>
      <c r="I9" s="298"/>
      <c r="J9" s="298"/>
      <c r="K9" s="298"/>
      <c r="L9" s="298"/>
      <c r="N9" s="298"/>
      <c r="O9" s="298"/>
      <c r="P9" s="298"/>
      <c r="Q9" s="298"/>
      <c r="R9" s="298"/>
      <c r="S9" s="298"/>
      <c r="T9" s="298"/>
    </row>
    <row r="10" spans="1:20">
      <c r="A10" s="328" t="s">
        <v>373</v>
      </c>
      <c r="B10" s="402">
        <v>1119.0377141070001</v>
      </c>
      <c r="C10" s="258">
        <v>25.491879999999998</v>
      </c>
      <c r="D10" s="258">
        <v>1082.402348911</v>
      </c>
      <c r="E10" s="403">
        <v>23.732852999999999</v>
      </c>
      <c r="F10" s="263">
        <v>-3.2738275693626093</v>
      </c>
      <c r="H10" s="298"/>
      <c r="I10" s="298"/>
      <c r="J10" s="298"/>
      <c r="K10" s="298"/>
      <c r="L10" s="298"/>
      <c r="N10" s="298"/>
      <c r="O10" s="298"/>
      <c r="P10" s="298"/>
      <c r="Q10" s="298"/>
      <c r="R10" s="298"/>
      <c r="S10" s="298"/>
      <c r="T10" s="298"/>
    </row>
    <row r="11" spans="1:20">
      <c r="A11" s="328" t="s">
        <v>374</v>
      </c>
      <c r="B11" s="402">
        <v>3198.5518774000002</v>
      </c>
      <c r="C11" s="258">
        <v>72.863585999999998</v>
      </c>
      <c r="D11" s="258">
        <v>3187.9601044999999</v>
      </c>
      <c r="E11" s="403">
        <v>69.899506000000002</v>
      </c>
      <c r="F11" s="263">
        <v>-0.33114275790985914</v>
      </c>
      <c r="H11" s="298"/>
      <c r="I11" s="298"/>
      <c r="J11" s="298"/>
      <c r="K11" s="298"/>
      <c r="L11" s="298"/>
      <c r="N11" s="298"/>
      <c r="O11" s="298"/>
      <c r="P11" s="298"/>
      <c r="Q11" s="298"/>
      <c r="R11" s="298"/>
      <c r="S11" s="298"/>
      <c r="T11" s="298"/>
    </row>
    <row r="12" spans="1:20">
      <c r="A12" s="328" t="s">
        <v>375</v>
      </c>
      <c r="B12" s="402">
        <v>30.451821899999999</v>
      </c>
      <c r="C12" s="258">
        <v>0.69369800000000004</v>
      </c>
      <c r="D12" s="258">
        <v>28.2617844</v>
      </c>
      <c r="E12" s="403">
        <v>0.61967000000000005</v>
      </c>
      <c r="F12" s="263">
        <v>-7.1918110751856119</v>
      </c>
      <c r="H12" s="298"/>
      <c r="I12" s="298"/>
      <c r="J12" s="298"/>
      <c r="K12" s="298"/>
      <c r="L12" s="298"/>
      <c r="N12" s="298"/>
      <c r="O12" s="298"/>
      <c r="P12" s="298"/>
      <c r="Q12" s="298"/>
      <c r="R12" s="298"/>
      <c r="S12" s="298"/>
      <c r="T12" s="298"/>
    </row>
    <row r="13" spans="1:20">
      <c r="A13" s="328" t="s">
        <v>376</v>
      </c>
      <c r="B13" s="402">
        <v>1597.6712687199999</v>
      </c>
      <c r="C13" s="258">
        <v>36.395237999999999</v>
      </c>
      <c r="D13" s="258">
        <v>1607.4481219299998</v>
      </c>
      <c r="E13" s="403">
        <v>35.245055000000001</v>
      </c>
      <c r="F13" s="263">
        <v>0.61194398381043413</v>
      </c>
      <c r="H13" s="298"/>
      <c r="I13" s="298"/>
      <c r="J13" s="298"/>
      <c r="K13" s="298"/>
      <c r="L13" s="298"/>
      <c r="N13" s="298"/>
      <c r="O13" s="298"/>
      <c r="P13" s="298"/>
      <c r="Q13" s="298"/>
      <c r="R13" s="298"/>
      <c r="S13" s="298"/>
      <c r="T13" s="298"/>
    </row>
    <row r="14" spans="1:20">
      <c r="A14" s="328" t="s">
        <v>33</v>
      </c>
      <c r="B14" s="402">
        <v>1521.271798</v>
      </c>
      <c r="C14" s="258">
        <v>34.654845000000002</v>
      </c>
      <c r="D14" s="258">
        <v>1483.862529</v>
      </c>
      <c r="E14" s="403">
        <v>32.535305999999999</v>
      </c>
      <c r="F14" s="263">
        <v>-2.4590785847198049</v>
      </c>
      <c r="H14" s="298"/>
      <c r="I14" s="298"/>
      <c r="J14" s="298"/>
      <c r="K14" s="298"/>
      <c r="L14" s="298"/>
      <c r="N14" s="298"/>
      <c r="O14" s="298"/>
      <c r="P14" s="298"/>
      <c r="Q14" s="298"/>
      <c r="R14" s="298"/>
      <c r="S14" s="298"/>
      <c r="T14" s="298"/>
    </row>
    <row r="15" spans="1:20">
      <c r="A15" s="328" t="s">
        <v>377</v>
      </c>
      <c r="B15" s="402">
        <v>620.45450029200003</v>
      </c>
      <c r="C15" s="258">
        <v>14.134065</v>
      </c>
      <c r="D15" s="258">
        <v>613.33939392599996</v>
      </c>
      <c r="E15" s="403">
        <v>13.448136</v>
      </c>
      <c r="F15" s="263">
        <v>-1.1467571534498688</v>
      </c>
      <c r="H15" s="298"/>
      <c r="I15" s="298"/>
      <c r="J15" s="298"/>
      <c r="K15" s="298"/>
      <c r="L15" s="298"/>
      <c r="N15" s="298"/>
      <c r="O15" s="298"/>
      <c r="P15" s="298"/>
      <c r="Q15" s="298"/>
      <c r="R15" s="298"/>
      <c r="S15" s="298"/>
      <c r="T15" s="298"/>
    </row>
    <row r="16" spans="1:20">
      <c r="A16" s="328" t="s">
        <v>378</v>
      </c>
      <c r="B16" s="402">
        <v>164.08131292100001</v>
      </c>
      <c r="C16" s="258">
        <v>3.7378019999999998</v>
      </c>
      <c r="D16" s="258">
        <v>162.40239769900001</v>
      </c>
      <c r="E16" s="403">
        <v>3.5608499999999998</v>
      </c>
      <c r="F16" s="263">
        <v>-1.023221469960049</v>
      </c>
      <c r="H16" s="298"/>
      <c r="I16" s="298"/>
      <c r="J16" s="298"/>
      <c r="K16" s="298"/>
      <c r="L16" s="298"/>
      <c r="N16" s="298"/>
      <c r="O16" s="298"/>
      <c r="P16" s="298"/>
      <c r="Q16" s="298"/>
      <c r="R16" s="298"/>
      <c r="S16" s="298"/>
      <c r="T16" s="298"/>
    </row>
    <row r="17" spans="1:20">
      <c r="A17" s="328" t="s">
        <v>379</v>
      </c>
      <c r="B17" s="402">
        <v>77.937354349999993</v>
      </c>
      <c r="C17" s="258">
        <v>1.7754270000000001</v>
      </c>
      <c r="D17" s="258">
        <v>77.473213449999989</v>
      </c>
      <c r="E17" s="403">
        <v>1.698685</v>
      </c>
      <c r="F17" s="263">
        <v>-0.59553073602633333</v>
      </c>
      <c r="H17" s="298"/>
      <c r="I17" s="298"/>
      <c r="J17" s="298"/>
      <c r="K17" s="298"/>
      <c r="L17" s="298"/>
      <c r="N17" s="298"/>
      <c r="O17" s="298"/>
      <c r="P17" s="298"/>
      <c r="Q17" s="298"/>
      <c r="R17" s="298"/>
      <c r="S17" s="298"/>
      <c r="T17" s="298"/>
    </row>
    <row r="18" spans="1:20">
      <c r="A18" s="328" t="s">
        <v>34</v>
      </c>
      <c r="B18" s="402">
        <v>171.78657000000001</v>
      </c>
      <c r="C18" s="258">
        <v>3.9133290000000001</v>
      </c>
      <c r="D18" s="258">
        <v>173.75923</v>
      </c>
      <c r="E18" s="403">
        <v>3.8098610000000002</v>
      </c>
      <c r="F18" s="263">
        <v>1.1483202674108952</v>
      </c>
      <c r="H18" s="298"/>
      <c r="I18" s="298"/>
      <c r="J18" s="298"/>
      <c r="K18" s="298"/>
      <c r="L18" s="298"/>
      <c r="N18" s="298"/>
      <c r="O18" s="298"/>
      <c r="P18" s="298"/>
      <c r="Q18" s="298"/>
      <c r="R18" s="298"/>
      <c r="S18" s="298"/>
      <c r="T18" s="298"/>
    </row>
    <row r="19" spans="1:20">
      <c r="A19" s="328" t="s">
        <v>380</v>
      </c>
      <c r="B19" s="402">
        <v>181.15954074999999</v>
      </c>
      <c r="C19" s="258">
        <v>4.1268469999999997</v>
      </c>
      <c r="D19" s="258">
        <v>186.34380428</v>
      </c>
      <c r="E19" s="403">
        <v>4.0857910000000004</v>
      </c>
      <c r="F19" s="263">
        <v>2.8617115656935255</v>
      </c>
      <c r="H19" s="298"/>
      <c r="I19" s="298"/>
      <c r="J19" s="298"/>
      <c r="K19" s="298"/>
      <c r="L19" s="298"/>
      <c r="N19" s="298"/>
      <c r="O19" s="298"/>
      <c r="P19" s="298"/>
      <c r="Q19" s="298"/>
      <c r="R19" s="298"/>
      <c r="S19" s="298"/>
      <c r="T19" s="298"/>
    </row>
    <row r="20" spans="1:20">
      <c r="A20" s="328" t="s">
        <v>158</v>
      </c>
      <c r="B20" s="402">
        <v>162.10629999999998</v>
      </c>
      <c r="C20" s="258">
        <v>3.6928109999999998</v>
      </c>
      <c r="D20" s="258">
        <v>158.01513</v>
      </c>
      <c r="E20" s="403">
        <v>3.4646539999999999</v>
      </c>
      <c r="F20" s="263">
        <v>-2.5237575590831227</v>
      </c>
      <c r="H20" s="298"/>
      <c r="I20" s="298"/>
      <c r="J20" s="298"/>
      <c r="K20" s="298"/>
      <c r="L20" s="298"/>
      <c r="N20" s="298"/>
      <c r="O20" s="298"/>
      <c r="P20" s="298"/>
      <c r="Q20" s="298"/>
      <c r="R20" s="298"/>
      <c r="S20" s="298"/>
      <c r="T20" s="298"/>
    </row>
    <row r="21" spans="1:20">
      <c r="A21" s="328" t="s">
        <v>42</v>
      </c>
      <c r="B21" s="402">
        <v>136.23912817999999</v>
      </c>
      <c r="C21" s="258">
        <v>3.1035520000000001</v>
      </c>
      <c r="D21" s="258">
        <v>142.63690359999998</v>
      </c>
      <c r="E21" s="403">
        <v>3.1274700000000002</v>
      </c>
      <c r="F21" s="263">
        <v>4.6959896950802715</v>
      </c>
      <c r="H21" s="298"/>
      <c r="I21" s="298"/>
      <c r="J21" s="298"/>
      <c r="K21" s="298"/>
      <c r="L21" s="298"/>
      <c r="N21" s="298"/>
      <c r="O21" s="298"/>
      <c r="P21" s="298"/>
      <c r="Q21" s="298"/>
      <c r="R21" s="298"/>
      <c r="S21" s="298"/>
      <c r="T21" s="298"/>
    </row>
    <row r="22" spans="1:20">
      <c r="A22" s="328" t="s">
        <v>381</v>
      </c>
      <c r="B22" s="402">
        <v>555.81815214499989</v>
      </c>
      <c r="C22" s="258">
        <v>12.661637000000001</v>
      </c>
      <c r="D22" s="258">
        <v>534.79886552300002</v>
      </c>
      <c r="E22" s="403">
        <v>11.726049</v>
      </c>
      <c r="F22" s="263">
        <v>-3.7816840887406613</v>
      </c>
      <c r="H22" s="298"/>
      <c r="I22" s="298"/>
      <c r="J22" s="298"/>
      <c r="K22" s="298"/>
      <c r="L22" s="298"/>
      <c r="N22" s="298"/>
      <c r="O22" s="298"/>
      <c r="P22" s="298"/>
      <c r="Q22" s="298"/>
      <c r="R22" s="298"/>
      <c r="S22" s="298"/>
      <c r="T22" s="298"/>
    </row>
    <row r="23" spans="1:20">
      <c r="A23" s="328" t="s">
        <v>382</v>
      </c>
      <c r="B23" s="402">
        <v>373.52492799999999</v>
      </c>
      <c r="C23" s="258">
        <v>8.5089649999999999</v>
      </c>
      <c r="D23" s="258">
        <v>341.84603000000004</v>
      </c>
      <c r="E23" s="403">
        <v>7.4953469999999998</v>
      </c>
      <c r="F23" s="263">
        <v>-8.4810666237515306</v>
      </c>
      <c r="H23" s="298"/>
      <c r="I23" s="298"/>
      <c r="J23" s="298"/>
      <c r="K23" s="298"/>
      <c r="L23" s="298"/>
      <c r="N23" s="298"/>
      <c r="O23" s="298"/>
      <c r="P23" s="298"/>
      <c r="Q23" s="298"/>
      <c r="R23" s="298"/>
      <c r="S23" s="298"/>
      <c r="T23" s="298"/>
    </row>
    <row r="24" spans="1:20">
      <c r="A24" s="328" t="s">
        <v>383</v>
      </c>
      <c r="B24" s="402">
        <v>140.77521200000001</v>
      </c>
      <c r="C24" s="258">
        <v>3.2068850000000002</v>
      </c>
      <c r="D24" s="258">
        <v>170.50014999999999</v>
      </c>
      <c r="E24" s="403">
        <v>3.7384019999999998</v>
      </c>
      <c r="F24" s="263">
        <v>21.115178998984547</v>
      </c>
      <c r="H24" s="298"/>
      <c r="I24" s="298"/>
      <c r="J24" s="298"/>
      <c r="K24" s="298"/>
      <c r="L24" s="298"/>
      <c r="N24" s="298"/>
      <c r="O24" s="298"/>
      <c r="P24" s="298"/>
      <c r="Q24" s="298"/>
      <c r="R24" s="298"/>
      <c r="S24" s="298"/>
      <c r="T24" s="298"/>
    </row>
    <row r="25" spans="1:20">
      <c r="A25" s="328" t="s">
        <v>36</v>
      </c>
      <c r="B25" s="402">
        <v>31.326820000000001</v>
      </c>
      <c r="C25" s="258">
        <v>0.71363100000000002</v>
      </c>
      <c r="D25" s="258">
        <v>29.017148000000002</v>
      </c>
      <c r="E25" s="403">
        <v>0.63623300000000005</v>
      </c>
      <c r="F25" s="263">
        <v>-7.3728262236639353</v>
      </c>
      <c r="H25" s="298"/>
      <c r="I25" s="298"/>
      <c r="J25" s="298"/>
      <c r="K25" s="298"/>
      <c r="L25" s="298"/>
      <c r="N25" s="298"/>
      <c r="O25" s="298"/>
      <c r="P25" s="298"/>
      <c r="Q25" s="298"/>
      <c r="R25" s="298"/>
      <c r="S25" s="298"/>
      <c r="T25" s="298"/>
    </row>
    <row r="26" spans="1:20">
      <c r="A26" s="328" t="s">
        <v>384</v>
      </c>
      <c r="B26" s="402">
        <v>990.71712000000002</v>
      </c>
      <c r="C26" s="258">
        <v>22.568714</v>
      </c>
      <c r="D26" s="258">
        <v>966.88589999999999</v>
      </c>
      <c r="E26" s="403">
        <v>21.200029000000001</v>
      </c>
      <c r="F26" s="263">
        <v>-2.4054515177854228</v>
      </c>
      <c r="H26" s="298"/>
      <c r="I26" s="298"/>
      <c r="J26" s="298"/>
      <c r="K26" s="298"/>
      <c r="L26" s="298"/>
      <c r="N26" s="298"/>
      <c r="O26" s="298"/>
      <c r="P26" s="298"/>
      <c r="Q26" s="298"/>
      <c r="R26" s="298"/>
      <c r="S26" s="298"/>
      <c r="T26" s="298"/>
    </row>
    <row r="27" spans="1:20">
      <c r="A27" s="328" t="s">
        <v>385</v>
      </c>
      <c r="B27" s="402">
        <v>41.504733999999999</v>
      </c>
      <c r="C27" s="258">
        <v>0.94548500000000002</v>
      </c>
      <c r="D27" s="258">
        <v>40.925899999999999</v>
      </c>
      <c r="E27" s="403">
        <v>0.89734499999999995</v>
      </c>
      <c r="F27" s="263">
        <v>-1.3946216352091341</v>
      </c>
      <c r="H27" s="298"/>
      <c r="I27" s="298"/>
      <c r="J27" s="298"/>
      <c r="K27" s="298"/>
      <c r="L27" s="298"/>
      <c r="N27" s="298"/>
      <c r="O27" s="298"/>
      <c r="P27" s="298"/>
      <c r="Q27" s="298"/>
      <c r="R27" s="298"/>
      <c r="S27" s="298"/>
      <c r="T27" s="298"/>
    </row>
    <row r="28" spans="1:20">
      <c r="A28" s="328" t="s">
        <v>386</v>
      </c>
      <c r="B28" s="402">
        <v>59.760792000000002</v>
      </c>
      <c r="C28" s="258">
        <v>1.361362</v>
      </c>
      <c r="D28" s="258">
        <v>59.160133000000002</v>
      </c>
      <c r="E28" s="403">
        <v>1.2971509999999999</v>
      </c>
      <c r="F28" s="263">
        <v>-1.0051054878924646</v>
      </c>
      <c r="H28" s="298"/>
      <c r="I28" s="298"/>
      <c r="J28" s="298"/>
      <c r="K28" s="298"/>
      <c r="L28" s="298"/>
      <c r="N28" s="298"/>
      <c r="O28" s="298"/>
      <c r="P28" s="298"/>
      <c r="Q28" s="298"/>
      <c r="R28" s="298"/>
      <c r="S28" s="298"/>
      <c r="T28" s="298"/>
    </row>
    <row r="29" spans="1:20">
      <c r="A29" s="328" t="s">
        <v>387</v>
      </c>
      <c r="B29" s="402">
        <v>2635.7927500999999</v>
      </c>
      <c r="C29" s="258">
        <v>60.043832000000002</v>
      </c>
      <c r="D29" s="258">
        <v>2528.0113415999999</v>
      </c>
      <c r="E29" s="403">
        <v>55.429408000000002</v>
      </c>
      <c r="F29" s="263">
        <v>-4.0891457985803612</v>
      </c>
      <c r="H29" s="298"/>
      <c r="I29" s="298"/>
      <c r="J29" s="298"/>
      <c r="K29" s="298"/>
      <c r="L29" s="298"/>
      <c r="N29" s="298"/>
      <c r="O29" s="298"/>
      <c r="P29" s="298"/>
      <c r="Q29" s="298"/>
      <c r="R29" s="298"/>
      <c r="S29" s="298"/>
      <c r="T29" s="298"/>
    </row>
    <row r="30" spans="1:20">
      <c r="A30" s="328" t="s">
        <v>388</v>
      </c>
      <c r="B30" s="402">
        <v>4369.4494320900003</v>
      </c>
      <c r="C30" s="258">
        <v>99.536841999999993</v>
      </c>
      <c r="D30" s="258">
        <v>4216.6544453400002</v>
      </c>
      <c r="E30" s="403">
        <v>92.454751999999999</v>
      </c>
      <c r="F30" s="263">
        <v>-3.4968933529210204</v>
      </c>
      <c r="H30" s="298"/>
      <c r="I30" s="298"/>
      <c r="J30" s="298"/>
      <c r="K30" s="298"/>
      <c r="L30" s="298"/>
      <c r="N30" s="298"/>
      <c r="O30" s="298"/>
      <c r="P30" s="298"/>
      <c r="Q30" s="298"/>
      <c r="R30" s="298"/>
      <c r="S30" s="298"/>
      <c r="T30" s="298"/>
    </row>
    <row r="31" spans="1:20">
      <c r="A31" s="328" t="s">
        <v>38</v>
      </c>
      <c r="B31" s="402">
        <v>112.4118624</v>
      </c>
      <c r="C31" s="258">
        <v>2.560762</v>
      </c>
      <c r="D31" s="258">
        <v>115.20265309999999</v>
      </c>
      <c r="E31" s="403">
        <v>2.525944</v>
      </c>
      <c r="F31" s="263">
        <v>2.4826478633272586</v>
      </c>
      <c r="H31" s="298"/>
      <c r="I31" s="298"/>
      <c r="J31" s="298"/>
      <c r="K31" s="298"/>
      <c r="L31" s="298"/>
      <c r="N31" s="298"/>
      <c r="O31" s="298"/>
      <c r="P31" s="298"/>
      <c r="Q31" s="298"/>
      <c r="R31" s="298"/>
      <c r="S31" s="298"/>
      <c r="T31" s="298"/>
    </row>
    <row r="32" spans="1:20">
      <c r="A32" s="328" t="s">
        <v>389</v>
      </c>
      <c r="B32" s="402">
        <v>129.47984062</v>
      </c>
      <c r="C32" s="258">
        <v>2.9495740000000001</v>
      </c>
      <c r="D32" s="258">
        <v>136.27742889999999</v>
      </c>
      <c r="E32" s="403">
        <v>2.9880309999999999</v>
      </c>
      <c r="F32" s="263">
        <v>5.2499201786552163</v>
      </c>
      <c r="H32" s="298"/>
      <c r="I32" s="298"/>
      <c r="J32" s="298"/>
      <c r="K32" s="298"/>
      <c r="L32" s="298"/>
      <c r="N32" s="298"/>
      <c r="O32" s="298"/>
      <c r="P32" s="298"/>
      <c r="Q32" s="298"/>
      <c r="R32" s="298"/>
      <c r="S32" s="298"/>
      <c r="T32" s="298"/>
    </row>
    <row r="33" spans="1:20">
      <c r="A33" s="328" t="s">
        <v>390</v>
      </c>
      <c r="B33" s="402">
        <v>581.52508756999998</v>
      </c>
      <c r="C33" s="258">
        <v>13.247246000000001</v>
      </c>
      <c r="D33" s="258">
        <v>591.97136380999996</v>
      </c>
      <c r="E33" s="403">
        <v>12.979618</v>
      </c>
      <c r="F33" s="263">
        <v>1.7963586547317334</v>
      </c>
      <c r="H33" s="298"/>
      <c r="I33" s="298"/>
      <c r="J33" s="298"/>
      <c r="K33" s="298"/>
      <c r="L33" s="298"/>
      <c r="N33" s="298"/>
      <c r="O33" s="298"/>
      <c r="P33" s="298"/>
      <c r="Q33" s="298"/>
      <c r="R33" s="298"/>
      <c r="S33" s="298"/>
      <c r="T33" s="298"/>
    </row>
    <row r="34" spans="1:20">
      <c r="A34" s="328" t="s">
        <v>391</v>
      </c>
      <c r="B34" s="402">
        <v>601.44197120000001</v>
      </c>
      <c r="C34" s="258">
        <v>13.700956</v>
      </c>
      <c r="D34" s="258">
        <v>630.2238969</v>
      </c>
      <c r="E34" s="403">
        <v>13.818346999999999</v>
      </c>
      <c r="F34" s="263">
        <v>4.7854867266037502</v>
      </c>
      <c r="H34" s="298"/>
      <c r="I34" s="298"/>
      <c r="J34" s="298"/>
      <c r="K34" s="298"/>
      <c r="L34" s="298"/>
      <c r="N34" s="298"/>
      <c r="O34" s="298"/>
      <c r="P34" s="298"/>
      <c r="Q34" s="298"/>
      <c r="R34" s="298"/>
      <c r="S34" s="298"/>
      <c r="T34" s="298"/>
    </row>
    <row r="35" spans="1:20">
      <c r="A35" s="328" t="s">
        <v>65</v>
      </c>
      <c r="B35" s="402">
        <v>114.34260950000001</v>
      </c>
      <c r="C35" s="258">
        <v>2.6047449999999999</v>
      </c>
      <c r="D35" s="258">
        <v>118.6572183</v>
      </c>
      <c r="E35" s="403">
        <v>2.6016889999999999</v>
      </c>
      <c r="F35" s="263">
        <v>3.7734041744079434</v>
      </c>
      <c r="H35" s="298"/>
      <c r="I35" s="298"/>
      <c r="J35" s="298"/>
      <c r="K35" s="298"/>
      <c r="L35" s="298"/>
      <c r="N35" s="298"/>
      <c r="O35" s="298"/>
      <c r="P35" s="298"/>
      <c r="Q35" s="298"/>
      <c r="R35" s="298"/>
      <c r="S35" s="298"/>
      <c r="T35" s="298"/>
    </row>
    <row r="36" spans="1:20">
      <c r="A36" s="328" t="s">
        <v>392</v>
      </c>
      <c r="B36" s="402">
        <v>140.39801180000001</v>
      </c>
      <c r="C36" s="258">
        <v>3.1982919999999999</v>
      </c>
      <c r="D36" s="258">
        <v>137.8036635</v>
      </c>
      <c r="E36" s="403">
        <v>3.021496</v>
      </c>
      <c r="F36" s="263">
        <v>-1.8478525918840631</v>
      </c>
      <c r="H36" s="298"/>
      <c r="I36" s="298"/>
      <c r="J36" s="298"/>
      <c r="K36" s="298"/>
      <c r="L36" s="298"/>
      <c r="N36" s="298"/>
      <c r="O36" s="298"/>
      <c r="P36" s="298"/>
      <c r="Q36" s="298"/>
      <c r="R36" s="298"/>
      <c r="S36" s="298"/>
      <c r="T36" s="298"/>
    </row>
    <row r="37" spans="1:20">
      <c r="A37" s="328" t="s">
        <v>393</v>
      </c>
      <c r="B37" s="402">
        <v>27.649927899999998</v>
      </c>
      <c r="C37" s="258">
        <v>0.62987000000000004</v>
      </c>
      <c r="D37" s="258">
        <v>26.261241000000002</v>
      </c>
      <c r="E37" s="403">
        <v>0.57580600000000004</v>
      </c>
      <c r="F37" s="263">
        <v>-5.0223888648910275</v>
      </c>
      <c r="H37" s="298"/>
      <c r="I37" s="298"/>
      <c r="J37" s="298"/>
      <c r="K37" s="298"/>
      <c r="L37" s="298"/>
      <c r="N37" s="298"/>
      <c r="O37" s="298"/>
      <c r="P37" s="298"/>
      <c r="Q37" s="298"/>
      <c r="R37" s="298"/>
      <c r="S37" s="298"/>
      <c r="T37" s="298"/>
    </row>
    <row r="38" spans="1:20">
      <c r="A38" s="328" t="s">
        <v>394</v>
      </c>
      <c r="B38" s="402">
        <v>14.535796099999999</v>
      </c>
      <c r="C38" s="258">
        <v>0.33112799999999998</v>
      </c>
      <c r="D38" s="258">
        <v>14.039798000000001</v>
      </c>
      <c r="E38" s="403">
        <v>0.307838</v>
      </c>
      <c r="F38" s="263">
        <v>-3.4122527351632073</v>
      </c>
      <c r="H38" s="298"/>
      <c r="I38" s="298"/>
      <c r="J38" s="298"/>
      <c r="K38" s="298"/>
      <c r="L38" s="298"/>
      <c r="N38" s="298"/>
      <c r="O38" s="298"/>
      <c r="P38" s="298"/>
      <c r="Q38" s="298"/>
      <c r="R38" s="298"/>
      <c r="S38" s="298"/>
      <c r="T38" s="298"/>
    </row>
    <row r="39" spans="1:20">
      <c r="A39" s="328" t="s">
        <v>395</v>
      </c>
      <c r="B39" s="402">
        <v>176.14238370000001</v>
      </c>
      <c r="C39" s="258">
        <v>4.0125549999999999</v>
      </c>
      <c r="D39" s="258">
        <v>171.5512445</v>
      </c>
      <c r="E39" s="403">
        <v>3.7614480000000001</v>
      </c>
      <c r="F39" s="263">
        <v>-2.606493169650463</v>
      </c>
      <c r="H39" s="298"/>
      <c r="I39" s="298"/>
      <c r="J39" s="298"/>
      <c r="K39" s="298"/>
      <c r="L39" s="298"/>
      <c r="N39" s="298"/>
      <c r="O39" s="298"/>
      <c r="P39" s="298"/>
      <c r="Q39" s="298"/>
      <c r="R39" s="298"/>
      <c r="S39" s="298"/>
      <c r="T39" s="298"/>
    </row>
    <row r="40" spans="1:20">
      <c r="A40" s="328" t="s">
        <v>39</v>
      </c>
      <c r="B40" s="402">
        <v>821.48076100000003</v>
      </c>
      <c r="C40" s="258">
        <v>18.713479</v>
      </c>
      <c r="D40" s="258">
        <v>843.92107799999997</v>
      </c>
      <c r="E40" s="403">
        <v>18.503890999999999</v>
      </c>
      <c r="F40" s="263">
        <v>2.7316911199092573</v>
      </c>
      <c r="H40" s="298"/>
      <c r="I40" s="298"/>
      <c r="J40" s="298"/>
      <c r="K40" s="298"/>
      <c r="L40" s="298"/>
      <c r="N40" s="298"/>
      <c r="O40" s="298"/>
      <c r="P40" s="298"/>
      <c r="Q40" s="298"/>
      <c r="R40" s="298"/>
      <c r="S40" s="298"/>
      <c r="T40" s="298"/>
    </row>
    <row r="41" spans="1:20">
      <c r="A41" s="328" t="s">
        <v>396</v>
      </c>
      <c r="B41" s="402">
        <v>35.8867999</v>
      </c>
      <c r="C41" s="258">
        <v>0.81750800000000001</v>
      </c>
      <c r="D41" s="258">
        <v>33.819988700000003</v>
      </c>
      <c r="E41" s="403">
        <v>0.74153999999999998</v>
      </c>
      <c r="F41" s="263">
        <v>-5.7592518858166528</v>
      </c>
      <c r="H41" s="298"/>
      <c r="I41" s="298"/>
      <c r="J41" s="298"/>
      <c r="K41" s="298"/>
      <c r="L41" s="298"/>
      <c r="N41" s="298"/>
      <c r="O41" s="298"/>
      <c r="P41" s="298"/>
      <c r="Q41" s="298"/>
      <c r="R41" s="298"/>
      <c r="S41" s="298"/>
      <c r="T41" s="298"/>
    </row>
    <row r="42" spans="1:20">
      <c r="A42" s="328" t="s">
        <v>402</v>
      </c>
      <c r="B42" s="402">
        <v>438.82861910000003</v>
      </c>
      <c r="C42" s="258">
        <v>9.9965949999999992</v>
      </c>
      <c r="D42" s="258">
        <v>419.68404379999998</v>
      </c>
      <c r="E42" s="403">
        <v>9.2020309999999998</v>
      </c>
      <c r="F42" s="263">
        <v>-4.3626542268970354</v>
      </c>
      <c r="H42" s="298"/>
      <c r="I42" s="298"/>
      <c r="J42" s="298"/>
      <c r="K42" s="298"/>
      <c r="L42" s="298"/>
      <c r="N42" s="298"/>
      <c r="O42" s="298"/>
      <c r="P42" s="298"/>
      <c r="Q42" s="298"/>
      <c r="R42" s="298"/>
      <c r="S42" s="298"/>
      <c r="T42" s="298"/>
    </row>
    <row r="43" spans="1:20">
      <c r="A43" s="328" t="s">
        <v>397</v>
      </c>
      <c r="B43" s="402">
        <v>2648.0516469999998</v>
      </c>
      <c r="C43" s="258">
        <v>60.323092000000003</v>
      </c>
      <c r="D43" s="258">
        <v>2799.0952590000002</v>
      </c>
      <c r="E43" s="403">
        <v>61.373218999999999</v>
      </c>
      <c r="F43" s="263">
        <v>5.7039526465097197</v>
      </c>
      <c r="H43" s="298"/>
      <c r="I43" s="298"/>
      <c r="J43" s="298"/>
      <c r="K43" s="298"/>
      <c r="L43" s="298"/>
      <c r="N43" s="298"/>
      <c r="O43" s="298"/>
      <c r="P43" s="298"/>
      <c r="Q43" s="298"/>
      <c r="R43" s="298"/>
      <c r="S43" s="298"/>
      <c r="T43" s="298"/>
    </row>
    <row r="44" spans="1:20">
      <c r="A44" s="328" t="s">
        <v>398</v>
      </c>
      <c r="B44" s="402">
        <v>1911.352811</v>
      </c>
      <c r="C44" s="258">
        <v>43.540959999999998</v>
      </c>
      <c r="D44" s="258">
        <v>1894.0656819999999</v>
      </c>
      <c r="E44" s="403">
        <v>41.529457999999998</v>
      </c>
      <c r="F44" s="263">
        <v>-0.9044446896727294</v>
      </c>
      <c r="H44" s="298"/>
      <c r="I44" s="298"/>
      <c r="J44" s="298"/>
      <c r="K44" s="298"/>
      <c r="L44" s="298"/>
      <c r="N44" s="298"/>
      <c r="O44" s="298"/>
      <c r="P44" s="298"/>
      <c r="Q44" s="298"/>
      <c r="R44" s="298"/>
      <c r="S44" s="298"/>
      <c r="T44" s="298"/>
    </row>
    <row r="45" spans="1:20">
      <c r="A45" s="126"/>
      <c r="B45" s="258"/>
      <c r="C45" s="258"/>
      <c r="D45" s="258"/>
      <c r="E45" s="403"/>
      <c r="F45" s="404"/>
      <c r="H45" s="298"/>
      <c r="I45" s="298"/>
      <c r="J45" s="298"/>
      <c r="K45" s="298"/>
      <c r="L45" s="298"/>
      <c r="N45" s="298"/>
      <c r="O45" s="298"/>
      <c r="P45" s="298"/>
      <c r="Q45" s="298"/>
      <c r="R45" s="298"/>
      <c r="S45" s="298"/>
      <c r="T45" s="298"/>
    </row>
    <row r="46" spans="1:20" ht="15.95" customHeight="1" thickBot="1">
      <c r="A46" s="214" t="s">
        <v>94</v>
      </c>
      <c r="B46" s="174">
        <v>29085.044080184998</v>
      </c>
      <c r="C46" s="174">
        <v>662.56252300000006</v>
      </c>
      <c r="D46" s="174">
        <v>28885.934820709001</v>
      </c>
      <c r="E46" s="177">
        <v>633.35565499999996</v>
      </c>
      <c r="F46" s="175">
        <v>-0.68457609666009489</v>
      </c>
      <c r="H46" s="298"/>
      <c r="I46" s="298"/>
      <c r="J46" s="298"/>
      <c r="K46" s="298"/>
      <c r="L46" s="298"/>
      <c r="N46" s="298"/>
      <c r="O46" s="298"/>
      <c r="P46" s="298"/>
      <c r="Q46" s="298"/>
      <c r="R46" s="298"/>
      <c r="S46" s="298"/>
      <c r="T46" s="298"/>
    </row>
    <row r="47" spans="1:20" s="298" customFormat="1" ht="21" customHeight="1">
      <c r="A47" s="492"/>
      <c r="B47" s="492"/>
      <c r="C47" s="492"/>
      <c r="D47" s="492"/>
      <c r="E47" s="492"/>
      <c r="F47" s="492"/>
    </row>
    <row r="48" spans="1:20" s="298" customFormat="1" ht="14.1" customHeight="1">
      <c r="A48" s="565"/>
      <c r="B48" s="565"/>
      <c r="C48" s="565"/>
      <c r="D48" s="565"/>
      <c r="E48" s="565"/>
      <c r="F48" s="565"/>
    </row>
    <row r="49" spans="1:20" ht="14.1" customHeight="1">
      <c r="A49" s="565" t="s">
        <v>224</v>
      </c>
      <c r="B49" s="565"/>
      <c r="H49" s="298"/>
      <c r="I49" s="298"/>
      <c r="J49" s="298"/>
      <c r="K49" s="298"/>
      <c r="L49" s="298"/>
      <c r="N49" s="298"/>
      <c r="O49" s="298"/>
      <c r="P49" s="298"/>
      <c r="Q49" s="298"/>
      <c r="R49" s="298"/>
      <c r="S49" s="298"/>
      <c r="T49" s="298"/>
    </row>
    <row r="50" spans="1:20">
      <c r="A50" s="298"/>
      <c r="B50" s="405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N50" s="298"/>
      <c r="O50" s="298"/>
      <c r="P50" s="298"/>
      <c r="Q50" s="298"/>
      <c r="R50" s="298"/>
      <c r="S50" s="298"/>
      <c r="T50" s="298"/>
    </row>
    <row r="51" spans="1:20">
      <c r="A51" s="298"/>
      <c r="B51" s="405"/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N51" s="298"/>
      <c r="O51" s="298"/>
      <c r="P51" s="298"/>
      <c r="Q51" s="298"/>
      <c r="R51" s="298"/>
      <c r="S51" s="298"/>
      <c r="T51" s="298"/>
    </row>
    <row r="52" spans="1:20">
      <c r="A52" s="298"/>
      <c r="B52" s="405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N52" s="298"/>
      <c r="O52" s="298"/>
      <c r="P52" s="298"/>
      <c r="Q52" s="298"/>
      <c r="R52" s="298"/>
      <c r="S52" s="298"/>
      <c r="T52" s="298"/>
    </row>
    <row r="53" spans="1:20">
      <c r="A53" s="298"/>
      <c r="B53" s="405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N53" s="298"/>
      <c r="O53" s="298"/>
      <c r="P53" s="298"/>
      <c r="Q53" s="298"/>
      <c r="R53" s="298"/>
      <c r="S53" s="298"/>
      <c r="T53" s="298"/>
    </row>
    <row r="54" spans="1:20">
      <c r="A54" s="298"/>
      <c r="B54" s="405"/>
      <c r="C54" s="298"/>
      <c r="D54" s="298"/>
      <c r="E54" s="298"/>
      <c r="F54" s="298"/>
      <c r="G54" s="298"/>
      <c r="H54" s="298"/>
      <c r="I54" s="298"/>
      <c r="J54" s="298"/>
      <c r="K54" s="465"/>
      <c r="L54" s="298"/>
      <c r="N54" s="298"/>
      <c r="O54" s="298"/>
      <c r="P54" s="298"/>
      <c r="Q54" s="298"/>
      <c r="R54" s="298"/>
      <c r="S54" s="298"/>
      <c r="T54" s="298"/>
    </row>
    <row r="55" spans="1:20">
      <c r="A55" s="298"/>
      <c r="B55" s="405"/>
      <c r="C55" s="298"/>
      <c r="D55" s="298"/>
      <c r="E55" s="298"/>
      <c r="F55" s="298"/>
      <c r="G55" s="298"/>
      <c r="H55" s="298"/>
      <c r="I55" s="298"/>
      <c r="J55" s="298"/>
      <c r="K55" s="466"/>
      <c r="L55" s="351"/>
      <c r="M55" s="467"/>
      <c r="N55" s="298"/>
      <c r="O55" s="298"/>
      <c r="P55" s="298"/>
      <c r="Q55" s="298"/>
      <c r="R55" s="298"/>
      <c r="S55" s="298"/>
      <c r="T55" s="298"/>
    </row>
    <row r="56" spans="1:20">
      <c r="A56" s="298"/>
      <c r="B56" s="405"/>
      <c r="C56" s="298"/>
      <c r="D56" s="298"/>
      <c r="E56" s="298"/>
      <c r="F56" s="298"/>
      <c r="G56" s="298"/>
      <c r="H56" s="298"/>
      <c r="I56" s="298"/>
      <c r="J56" s="298"/>
      <c r="K56" s="466"/>
      <c r="L56" s="351"/>
      <c r="M56" s="467"/>
      <c r="N56" s="298"/>
      <c r="O56" s="298"/>
      <c r="P56" s="298"/>
      <c r="Q56" s="298"/>
      <c r="R56" s="298"/>
      <c r="S56" s="298"/>
      <c r="T56" s="298"/>
    </row>
    <row r="57" spans="1:20">
      <c r="A57" s="298"/>
      <c r="B57" s="405"/>
      <c r="C57" s="298"/>
      <c r="D57" s="298"/>
      <c r="E57" s="298"/>
      <c r="F57" s="298"/>
      <c r="G57" s="298"/>
      <c r="H57" s="298"/>
      <c r="I57" s="298"/>
      <c r="K57" s="466"/>
      <c r="L57" s="351"/>
      <c r="M57" s="467"/>
      <c r="N57" s="298"/>
      <c r="Q57" s="298"/>
      <c r="R57" s="298"/>
      <c r="S57" s="298"/>
      <c r="T57" s="298"/>
    </row>
    <row r="58" spans="1:20">
      <c r="A58" s="298"/>
      <c r="B58" s="405"/>
      <c r="C58" s="298"/>
      <c r="D58" s="298"/>
      <c r="E58" s="298"/>
      <c r="F58" s="298"/>
      <c r="G58" s="298"/>
      <c r="H58" s="298"/>
      <c r="I58" s="298"/>
      <c r="K58" s="466"/>
      <c r="L58" s="351"/>
      <c r="M58" s="467"/>
      <c r="N58" s="298"/>
      <c r="Q58" s="298"/>
      <c r="R58" s="298"/>
      <c r="S58" s="298"/>
      <c r="T58" s="298"/>
    </row>
    <row r="59" spans="1:20">
      <c r="A59" s="298"/>
      <c r="B59" s="405"/>
      <c r="C59" s="298"/>
      <c r="D59" s="298"/>
      <c r="E59" s="298"/>
      <c r="F59" s="298"/>
      <c r="G59" s="298"/>
      <c r="H59" s="298"/>
      <c r="I59" s="298"/>
      <c r="K59" s="466"/>
      <c r="L59" s="468"/>
      <c r="M59" s="467"/>
      <c r="N59" s="298"/>
      <c r="Q59" s="298"/>
      <c r="R59" s="298"/>
      <c r="S59" s="298"/>
      <c r="T59" s="298"/>
    </row>
    <row r="60" spans="1:20">
      <c r="A60" s="298"/>
      <c r="B60" s="405"/>
      <c r="C60" s="298"/>
      <c r="D60" s="298"/>
      <c r="E60" s="298"/>
      <c r="F60" s="298"/>
      <c r="G60" s="298"/>
      <c r="H60" s="298"/>
      <c r="I60" s="298"/>
      <c r="K60" s="466"/>
      <c r="L60" s="351"/>
      <c r="M60" s="467"/>
      <c r="N60" s="298"/>
      <c r="Q60" s="298"/>
      <c r="R60" s="298"/>
      <c r="S60" s="298"/>
      <c r="T60" s="298"/>
    </row>
    <row r="61" spans="1:20">
      <c r="A61" s="298"/>
      <c r="B61" s="405"/>
      <c r="C61" s="298"/>
      <c r="D61" s="298"/>
      <c r="E61" s="298"/>
      <c r="F61" s="298"/>
      <c r="G61" s="298"/>
      <c r="H61" s="298"/>
      <c r="I61" s="298"/>
      <c r="K61" s="466"/>
      <c r="L61" s="351"/>
      <c r="M61" s="467"/>
      <c r="N61" s="298"/>
      <c r="Q61" s="298"/>
      <c r="R61" s="298"/>
      <c r="S61" s="298"/>
      <c r="T61" s="298"/>
    </row>
    <row r="62" spans="1:20">
      <c r="A62" s="298"/>
      <c r="B62" s="405"/>
      <c r="C62" s="298"/>
      <c r="D62" s="298"/>
      <c r="E62" s="298"/>
      <c r="F62" s="298"/>
      <c r="G62" s="298"/>
      <c r="H62" s="298"/>
      <c r="I62" s="298"/>
      <c r="K62" s="466"/>
      <c r="L62" s="351"/>
      <c r="M62" s="467"/>
      <c r="N62" s="298"/>
      <c r="Q62" s="298"/>
      <c r="R62" s="298"/>
      <c r="S62" s="298"/>
      <c r="T62" s="298"/>
    </row>
    <row r="63" spans="1:20">
      <c r="A63" s="298"/>
      <c r="B63" s="405"/>
      <c r="C63" s="298"/>
      <c r="D63" s="298"/>
      <c r="E63" s="298"/>
      <c r="F63" s="298"/>
      <c r="G63" s="298"/>
      <c r="H63" s="298"/>
      <c r="I63" s="298"/>
      <c r="K63" s="466"/>
      <c r="L63" s="351"/>
      <c r="M63" s="467"/>
      <c r="N63" s="298"/>
      <c r="Q63" s="298"/>
      <c r="R63" s="298"/>
      <c r="S63" s="298"/>
      <c r="T63" s="298"/>
    </row>
    <row r="64" spans="1:20">
      <c r="A64" s="298"/>
      <c r="B64" s="405"/>
      <c r="C64" s="298"/>
      <c r="D64" s="298"/>
      <c r="E64" s="298"/>
      <c r="F64" s="298"/>
      <c r="G64" s="298"/>
      <c r="H64" s="298"/>
      <c r="I64" s="298"/>
      <c r="K64" s="466"/>
      <c r="L64" s="351"/>
      <c r="M64" s="467"/>
      <c r="N64" s="298"/>
      <c r="Q64" s="298"/>
      <c r="R64" s="298"/>
      <c r="S64" s="298"/>
      <c r="T64" s="298"/>
    </row>
    <row r="65" spans="1:20">
      <c r="A65" s="298"/>
      <c r="B65" s="405"/>
      <c r="C65" s="298"/>
      <c r="D65" s="298"/>
      <c r="E65" s="298"/>
      <c r="F65" s="298"/>
      <c r="G65" s="298"/>
      <c r="H65" s="298"/>
      <c r="I65" s="298"/>
      <c r="K65" s="466"/>
      <c r="L65" s="351"/>
      <c r="M65" s="467"/>
      <c r="N65" s="298"/>
      <c r="Q65" s="298"/>
      <c r="R65" s="298"/>
      <c r="S65" s="298"/>
      <c r="T65" s="298"/>
    </row>
    <row r="66" spans="1:20">
      <c r="A66" s="298"/>
      <c r="B66" s="405"/>
      <c r="C66" s="298"/>
      <c r="D66" s="298"/>
      <c r="E66" s="298"/>
      <c r="F66" s="298"/>
      <c r="G66" s="298"/>
      <c r="H66" s="298"/>
      <c r="I66" s="298"/>
      <c r="K66" s="466"/>
      <c r="L66" s="351"/>
      <c r="M66" s="467"/>
      <c r="N66" s="298"/>
      <c r="Q66" s="298"/>
      <c r="R66" s="298"/>
      <c r="S66" s="298"/>
      <c r="T66" s="298"/>
    </row>
    <row r="67" spans="1:20">
      <c r="A67" s="298"/>
      <c r="B67" s="405"/>
      <c r="C67" s="298"/>
      <c r="D67" s="298"/>
      <c r="E67" s="298"/>
      <c r="F67" s="298"/>
      <c r="G67" s="298"/>
      <c r="H67" s="298"/>
      <c r="I67" s="298"/>
      <c r="K67" s="466"/>
      <c r="L67" s="351"/>
      <c r="M67" s="467"/>
      <c r="N67" s="298"/>
      <c r="Q67" s="298"/>
      <c r="R67" s="298"/>
      <c r="S67" s="298"/>
      <c r="T67" s="298"/>
    </row>
    <row r="68" spans="1:20">
      <c r="A68" s="298"/>
      <c r="B68" s="405"/>
      <c r="C68" s="298"/>
      <c r="D68" s="298"/>
      <c r="E68" s="298"/>
      <c r="F68" s="298"/>
      <c r="G68" s="298"/>
      <c r="H68" s="298"/>
      <c r="I68" s="298"/>
      <c r="K68" s="466"/>
      <c r="L68" s="351"/>
      <c r="M68" s="467"/>
      <c r="N68" s="298"/>
      <c r="Q68" s="298"/>
      <c r="R68" s="298"/>
      <c r="S68" s="298"/>
      <c r="T68" s="298"/>
    </row>
    <row r="69" spans="1:20">
      <c r="A69" s="298"/>
      <c r="B69" s="405"/>
      <c r="C69" s="298"/>
      <c r="D69" s="298"/>
      <c r="E69" s="298"/>
      <c r="F69" s="298"/>
      <c r="G69" s="298"/>
      <c r="H69" s="298"/>
      <c r="I69" s="298"/>
      <c r="K69" s="466"/>
      <c r="L69" s="351"/>
      <c r="M69" s="467"/>
      <c r="N69" s="298"/>
      <c r="Q69" s="298"/>
      <c r="R69" s="298"/>
      <c r="S69" s="298"/>
      <c r="T69" s="298"/>
    </row>
    <row r="70" spans="1:20">
      <c r="A70" s="298"/>
      <c r="B70" s="405"/>
      <c r="C70" s="298"/>
      <c r="D70" s="298"/>
      <c r="E70" s="298"/>
      <c r="F70" s="298"/>
      <c r="G70" s="298"/>
      <c r="H70" s="298"/>
      <c r="I70" s="298"/>
      <c r="K70" s="466"/>
      <c r="L70" s="351"/>
      <c r="M70" s="467"/>
      <c r="N70" s="298"/>
      <c r="Q70" s="298"/>
      <c r="R70" s="298"/>
      <c r="S70" s="298"/>
      <c r="T70" s="298"/>
    </row>
    <row r="71" spans="1:20">
      <c r="A71" s="298"/>
      <c r="B71" s="405"/>
      <c r="C71" s="298"/>
      <c r="D71" s="298"/>
      <c r="E71" s="298"/>
      <c r="F71" s="298"/>
      <c r="G71" s="298"/>
      <c r="H71" s="298"/>
      <c r="I71" s="298"/>
      <c r="K71" s="466"/>
      <c r="L71" s="351"/>
      <c r="M71" s="467"/>
      <c r="N71" s="298"/>
      <c r="Q71" s="298"/>
      <c r="R71" s="298"/>
      <c r="S71" s="298"/>
      <c r="T71" s="298"/>
    </row>
    <row r="72" spans="1:20">
      <c r="A72" s="298"/>
      <c r="B72" s="405"/>
      <c r="C72" s="298"/>
      <c r="D72" s="298"/>
      <c r="E72" s="298"/>
      <c r="F72" s="298"/>
      <c r="G72" s="298"/>
      <c r="H72" s="298"/>
      <c r="I72" s="298"/>
      <c r="K72" s="466"/>
      <c r="L72" s="351"/>
      <c r="M72" s="467"/>
      <c r="N72" s="298"/>
      <c r="Q72" s="298"/>
      <c r="R72" s="298"/>
      <c r="S72" s="298"/>
      <c r="T72" s="298"/>
    </row>
    <row r="73" spans="1:20">
      <c r="A73" s="298"/>
      <c r="B73" s="405"/>
      <c r="C73" s="298"/>
      <c r="D73" s="298"/>
      <c r="E73" s="298"/>
      <c r="F73" s="298"/>
      <c r="G73" s="298"/>
      <c r="H73" s="298"/>
      <c r="I73" s="298"/>
      <c r="K73" s="466"/>
      <c r="L73" s="351"/>
      <c r="M73" s="467"/>
      <c r="N73" s="298"/>
      <c r="Q73" s="298"/>
      <c r="R73" s="298"/>
      <c r="S73" s="298"/>
      <c r="T73" s="298"/>
    </row>
    <row r="74" spans="1:20">
      <c r="A74" s="298"/>
      <c r="B74" s="405"/>
      <c r="C74" s="298"/>
      <c r="D74" s="298"/>
      <c r="E74" s="298"/>
      <c r="F74" s="298"/>
      <c r="G74" s="298"/>
      <c r="H74" s="298"/>
      <c r="I74" s="298"/>
      <c r="K74" s="466"/>
      <c r="L74" s="351"/>
      <c r="M74" s="467"/>
      <c r="N74" s="298"/>
      <c r="Q74" s="298"/>
      <c r="R74" s="298"/>
      <c r="S74" s="298"/>
      <c r="T74" s="298"/>
    </row>
    <row r="75" spans="1:20">
      <c r="A75" s="298"/>
      <c r="B75" s="405"/>
      <c r="C75" s="298"/>
      <c r="D75" s="298"/>
      <c r="E75" s="298"/>
      <c r="F75" s="298"/>
      <c r="G75" s="298"/>
      <c r="H75" s="298"/>
      <c r="I75" s="298"/>
      <c r="K75" s="466"/>
      <c r="L75" s="351"/>
      <c r="M75" s="467"/>
      <c r="N75" s="298"/>
      <c r="Q75" s="298"/>
      <c r="R75" s="298"/>
      <c r="S75" s="298"/>
      <c r="T75" s="298"/>
    </row>
    <row r="76" spans="1:20">
      <c r="A76" s="298"/>
      <c r="B76" s="405"/>
      <c r="C76" s="298"/>
      <c r="D76" s="298"/>
      <c r="E76" s="298"/>
      <c r="F76" s="298"/>
      <c r="G76" s="298"/>
      <c r="H76" s="298"/>
      <c r="I76" s="298"/>
      <c r="K76" s="466"/>
      <c r="L76" s="351"/>
      <c r="M76" s="467"/>
      <c r="N76" s="298"/>
      <c r="Q76" s="298"/>
      <c r="R76" s="298"/>
      <c r="S76" s="298"/>
      <c r="T76" s="298"/>
    </row>
    <row r="77" spans="1:20">
      <c r="A77" s="298"/>
      <c r="B77" s="405"/>
      <c r="C77" s="298"/>
      <c r="D77" s="298"/>
      <c r="E77" s="298"/>
      <c r="F77" s="298"/>
      <c r="G77" s="298"/>
      <c r="H77" s="298"/>
      <c r="I77" s="298"/>
      <c r="K77" s="466"/>
      <c r="L77" s="351"/>
      <c r="M77" s="467"/>
      <c r="N77" s="298"/>
      <c r="Q77" s="298"/>
      <c r="R77" s="298"/>
      <c r="S77" s="298"/>
      <c r="T77" s="298"/>
    </row>
    <row r="78" spans="1:20">
      <c r="A78" s="298"/>
      <c r="B78" s="405"/>
      <c r="C78" s="298"/>
      <c r="D78" s="298"/>
      <c r="E78" s="298"/>
      <c r="F78" s="298"/>
      <c r="G78" s="298"/>
      <c r="H78" s="298"/>
      <c r="I78" s="298"/>
      <c r="K78" s="466"/>
      <c r="L78" s="351"/>
      <c r="M78" s="467"/>
      <c r="N78" s="298"/>
      <c r="Q78" s="298"/>
      <c r="R78" s="298"/>
      <c r="S78" s="298"/>
      <c r="T78" s="298"/>
    </row>
    <row r="79" spans="1:20">
      <c r="A79" s="298"/>
      <c r="B79" s="405"/>
      <c r="C79" s="298"/>
      <c r="D79" s="298"/>
      <c r="E79" s="298"/>
      <c r="F79" s="298"/>
      <c r="G79" s="298"/>
      <c r="H79" s="298"/>
      <c r="I79" s="298"/>
      <c r="K79" s="466"/>
      <c r="L79" s="351"/>
      <c r="M79" s="467"/>
      <c r="N79" s="298"/>
      <c r="Q79" s="298"/>
      <c r="R79" s="298"/>
      <c r="S79" s="298"/>
      <c r="T79" s="298"/>
    </row>
    <row r="80" spans="1:20">
      <c r="A80" s="298"/>
      <c r="B80" s="405"/>
      <c r="C80" s="298"/>
      <c r="D80" s="298"/>
      <c r="E80" s="298"/>
      <c r="F80" s="298"/>
      <c r="G80" s="298"/>
      <c r="H80" s="298"/>
      <c r="I80" s="298"/>
      <c r="K80" s="466"/>
      <c r="L80" s="351"/>
      <c r="M80" s="467"/>
      <c r="N80" s="298"/>
      <c r="Q80" s="298"/>
      <c r="R80" s="298"/>
      <c r="S80" s="298"/>
      <c r="T80" s="298"/>
    </row>
    <row r="81" spans="1:20">
      <c r="A81" s="298"/>
      <c r="B81" s="405"/>
      <c r="C81" s="298"/>
      <c r="D81" s="298"/>
      <c r="E81" s="298"/>
      <c r="F81" s="298"/>
      <c r="G81" s="298"/>
      <c r="H81" s="298"/>
      <c r="I81" s="298"/>
      <c r="K81" s="466"/>
      <c r="L81" s="351"/>
      <c r="M81" s="467"/>
      <c r="N81" s="298"/>
      <c r="Q81" s="298"/>
      <c r="R81" s="298"/>
      <c r="S81" s="298"/>
      <c r="T81" s="298"/>
    </row>
    <row r="82" spans="1:20">
      <c r="A82" s="298"/>
      <c r="B82" s="405"/>
      <c r="C82" s="298"/>
      <c r="D82" s="298"/>
      <c r="E82" s="298"/>
      <c r="F82" s="298"/>
      <c r="G82" s="298"/>
      <c r="H82" s="298"/>
      <c r="I82" s="298"/>
      <c r="K82" s="466"/>
      <c r="L82" s="351"/>
      <c r="M82" s="467"/>
      <c r="N82" s="298"/>
      <c r="Q82" s="298"/>
      <c r="R82" s="298"/>
      <c r="S82" s="298"/>
      <c r="T82" s="298"/>
    </row>
    <row r="83" spans="1:20">
      <c r="A83" s="298"/>
      <c r="B83" s="405"/>
      <c r="C83" s="298"/>
      <c r="D83" s="298"/>
      <c r="E83" s="298"/>
      <c r="F83" s="298"/>
      <c r="G83" s="298"/>
      <c r="H83" s="298"/>
      <c r="I83" s="298"/>
      <c r="K83" s="466"/>
      <c r="L83" s="351"/>
      <c r="M83" s="467"/>
      <c r="N83" s="298"/>
      <c r="Q83" s="298"/>
      <c r="R83" s="298"/>
      <c r="S83" s="298"/>
      <c r="T83" s="298"/>
    </row>
    <row r="84" spans="1:20">
      <c r="A84" s="298"/>
      <c r="B84" s="405"/>
      <c r="C84" s="298"/>
      <c r="D84" s="298"/>
      <c r="E84" s="298"/>
      <c r="F84" s="298"/>
      <c r="G84" s="298"/>
      <c r="H84" s="298"/>
      <c r="I84" s="298"/>
      <c r="K84" s="466"/>
      <c r="L84" s="351"/>
      <c r="M84" s="467"/>
      <c r="N84" s="298"/>
      <c r="Q84" s="298"/>
      <c r="R84" s="298"/>
      <c r="S84" s="298"/>
      <c r="T84" s="298"/>
    </row>
    <row r="85" spans="1:20">
      <c r="A85" s="298"/>
      <c r="B85" s="405"/>
      <c r="C85" s="298"/>
      <c r="D85" s="298"/>
      <c r="E85" s="298"/>
      <c r="F85" s="298"/>
      <c r="G85" s="298"/>
      <c r="H85" s="298"/>
      <c r="I85" s="298"/>
      <c r="K85" s="466"/>
      <c r="L85" s="351"/>
      <c r="M85" s="467"/>
      <c r="N85" s="298"/>
      <c r="Q85" s="298"/>
      <c r="R85" s="298"/>
      <c r="S85" s="298"/>
      <c r="T85" s="298"/>
    </row>
    <row r="86" spans="1:20">
      <c r="A86" s="298"/>
      <c r="B86" s="405"/>
      <c r="C86" s="298"/>
      <c r="D86" s="298"/>
      <c r="E86" s="298"/>
      <c r="F86" s="298"/>
      <c r="G86" s="298"/>
      <c r="H86" s="298"/>
      <c r="I86" s="298"/>
      <c r="K86" s="466"/>
      <c r="L86" s="351"/>
      <c r="M86" s="467"/>
      <c r="N86" s="298"/>
      <c r="Q86" s="298"/>
      <c r="R86" s="298"/>
      <c r="S86" s="298"/>
      <c r="T86" s="298"/>
    </row>
    <row r="87" spans="1:20">
      <c r="A87" s="298"/>
      <c r="B87" s="405"/>
      <c r="C87" s="298"/>
      <c r="D87" s="298"/>
      <c r="E87" s="298"/>
      <c r="F87" s="298"/>
      <c r="G87" s="298"/>
      <c r="H87" s="298"/>
      <c r="I87" s="298"/>
      <c r="K87" s="466"/>
      <c r="L87" s="351"/>
      <c r="M87" s="467"/>
      <c r="N87" s="298"/>
      <c r="Q87" s="298"/>
      <c r="R87" s="298"/>
      <c r="S87" s="298"/>
      <c r="T87" s="298"/>
    </row>
    <row r="88" spans="1:20">
      <c r="A88" s="298"/>
      <c r="B88" s="405"/>
      <c r="C88" s="298"/>
      <c r="D88" s="298"/>
      <c r="E88" s="298"/>
      <c r="F88" s="298"/>
      <c r="G88" s="298"/>
      <c r="H88" s="298"/>
      <c r="I88" s="298"/>
      <c r="K88" s="466"/>
      <c r="L88" s="351"/>
      <c r="M88" s="467"/>
      <c r="N88" s="298"/>
      <c r="Q88" s="298"/>
      <c r="R88" s="298"/>
      <c r="S88" s="298"/>
      <c r="T88" s="298"/>
    </row>
    <row r="89" spans="1:20">
      <c r="A89" s="298"/>
      <c r="B89" s="405"/>
      <c r="C89" s="298"/>
      <c r="D89" s="298"/>
      <c r="E89" s="298"/>
      <c r="F89" s="298"/>
      <c r="G89" s="298"/>
      <c r="H89" s="298"/>
      <c r="I89" s="298"/>
      <c r="K89" s="466"/>
      <c r="L89" s="351"/>
      <c r="M89" s="467"/>
      <c r="N89" s="298"/>
      <c r="Q89" s="298"/>
      <c r="R89" s="298"/>
      <c r="S89" s="298"/>
      <c r="T89" s="298"/>
    </row>
    <row r="90" spans="1:20">
      <c r="A90" s="298"/>
      <c r="B90" s="405"/>
      <c r="C90" s="298"/>
      <c r="D90" s="298"/>
      <c r="E90" s="298"/>
      <c r="F90" s="298"/>
      <c r="G90" s="298"/>
      <c r="H90" s="298"/>
      <c r="I90" s="298"/>
      <c r="K90" s="466"/>
      <c r="L90" s="351"/>
      <c r="M90" s="467"/>
      <c r="N90" s="298"/>
      <c r="Q90" s="298"/>
      <c r="R90" s="298"/>
      <c r="S90" s="298"/>
      <c r="T90" s="298"/>
    </row>
    <row r="91" spans="1:20">
      <c r="A91" s="298"/>
      <c r="B91" s="405"/>
      <c r="C91" s="298"/>
      <c r="D91" s="298"/>
      <c r="E91" s="298"/>
      <c r="F91" s="298"/>
      <c r="G91" s="298"/>
      <c r="H91" s="298"/>
      <c r="I91" s="298"/>
      <c r="K91" s="466"/>
      <c r="L91" s="351"/>
      <c r="M91" s="467"/>
      <c r="N91" s="298"/>
      <c r="Q91" s="298"/>
      <c r="R91" s="298"/>
      <c r="S91" s="298"/>
      <c r="T91" s="298"/>
    </row>
    <row r="92" spans="1:20">
      <c r="A92" s="298"/>
      <c r="B92" s="405"/>
      <c r="C92" s="298"/>
      <c r="D92" s="298"/>
      <c r="E92" s="298"/>
      <c r="F92" s="298"/>
      <c r="G92" s="298"/>
      <c r="H92" s="298"/>
      <c r="I92" s="298"/>
      <c r="K92" s="273"/>
      <c r="L92" s="351"/>
      <c r="M92" s="298"/>
      <c r="N92" s="298"/>
      <c r="Q92" s="298"/>
      <c r="R92" s="298"/>
      <c r="S92" s="298"/>
      <c r="T92" s="298"/>
    </row>
    <row r="93" spans="1:20">
      <c r="A93" s="298"/>
      <c r="B93" s="405"/>
      <c r="C93" s="298"/>
      <c r="D93" s="298"/>
      <c r="E93" s="298"/>
      <c r="F93" s="298"/>
      <c r="G93" s="298"/>
      <c r="H93" s="298"/>
      <c r="I93" s="298"/>
      <c r="L93" s="298"/>
      <c r="M93" s="298"/>
      <c r="N93" s="298"/>
      <c r="Q93" s="298"/>
      <c r="R93" s="298"/>
      <c r="S93" s="298"/>
      <c r="T93" s="298"/>
    </row>
    <row r="94" spans="1:20">
      <c r="A94" s="298"/>
      <c r="B94" s="405"/>
      <c r="C94" s="298"/>
      <c r="D94" s="298"/>
      <c r="E94" s="298"/>
      <c r="F94" s="298"/>
      <c r="G94" s="298"/>
      <c r="H94" s="298"/>
      <c r="I94" s="298"/>
      <c r="J94" s="298"/>
      <c r="K94" s="298"/>
      <c r="L94" s="298"/>
      <c r="M94" s="298"/>
      <c r="N94" s="298"/>
      <c r="O94" s="298"/>
      <c r="P94" s="298"/>
      <c r="Q94" s="298"/>
      <c r="R94" s="298"/>
      <c r="S94" s="298"/>
      <c r="T94" s="298"/>
    </row>
    <row r="95" spans="1:20">
      <c r="A95" s="298"/>
      <c r="B95" s="405"/>
      <c r="C95" s="298"/>
      <c r="D95" s="298"/>
      <c r="E95" s="298"/>
      <c r="F95" s="298"/>
      <c r="G95" s="298"/>
      <c r="H95" s="298"/>
      <c r="I95" s="298"/>
      <c r="J95" s="298"/>
      <c r="K95" s="298"/>
      <c r="L95" s="298"/>
      <c r="M95" s="298"/>
      <c r="N95" s="298"/>
      <c r="O95" s="298"/>
      <c r="P95" s="298"/>
      <c r="Q95" s="298"/>
      <c r="R95" s="298"/>
      <c r="S95" s="298"/>
      <c r="T95" s="298"/>
    </row>
    <row r="96" spans="1:20">
      <c r="A96" s="298"/>
      <c r="B96" s="405"/>
      <c r="C96" s="298"/>
      <c r="D96" s="298"/>
      <c r="E96" s="298"/>
      <c r="F96" s="298"/>
      <c r="G96" s="298"/>
      <c r="H96" s="298"/>
      <c r="I96" s="298"/>
      <c r="J96" s="298"/>
      <c r="K96" s="298"/>
      <c r="L96" s="298"/>
      <c r="M96" s="298"/>
      <c r="N96" s="298"/>
      <c r="O96" s="298"/>
      <c r="P96" s="298"/>
      <c r="Q96" s="298"/>
      <c r="R96" s="298"/>
      <c r="S96" s="298"/>
      <c r="T96" s="298"/>
    </row>
    <row r="97" spans="1:20">
      <c r="A97" s="298"/>
      <c r="B97" s="405"/>
      <c r="C97" s="298"/>
      <c r="D97" s="298"/>
      <c r="E97" s="298"/>
      <c r="F97" s="298"/>
      <c r="G97" s="298"/>
      <c r="H97" s="298"/>
      <c r="I97" s="298"/>
      <c r="J97" s="298"/>
      <c r="K97" s="298"/>
      <c r="L97" s="298"/>
      <c r="M97" s="298"/>
      <c r="N97" s="298"/>
      <c r="O97" s="298"/>
      <c r="P97" s="298"/>
      <c r="Q97" s="298"/>
      <c r="R97" s="298"/>
      <c r="S97" s="298"/>
      <c r="T97" s="298"/>
    </row>
    <row r="98" spans="1:20">
      <c r="A98" s="298"/>
      <c r="B98" s="405"/>
      <c r="C98" s="298"/>
      <c r="D98" s="298"/>
      <c r="E98" s="298"/>
      <c r="F98" s="298"/>
      <c r="G98" s="298"/>
      <c r="H98" s="298"/>
      <c r="I98" s="298"/>
      <c r="J98" s="298"/>
      <c r="K98" s="298"/>
      <c r="L98" s="298"/>
      <c r="M98" s="298"/>
      <c r="N98" s="298"/>
      <c r="O98" s="298"/>
      <c r="P98" s="298"/>
      <c r="Q98" s="298"/>
      <c r="R98" s="298"/>
      <c r="S98" s="298"/>
      <c r="T98" s="298"/>
    </row>
    <row r="99" spans="1:20">
      <c r="A99" s="298"/>
      <c r="B99" s="405"/>
      <c r="C99" s="298"/>
      <c r="D99" s="298"/>
      <c r="E99" s="298"/>
      <c r="F99" s="298"/>
      <c r="G99" s="298"/>
      <c r="H99" s="298"/>
      <c r="I99" s="298"/>
      <c r="J99" s="298"/>
      <c r="K99" s="298"/>
      <c r="L99" s="298"/>
      <c r="M99" s="298"/>
      <c r="N99" s="298"/>
      <c r="O99" s="298"/>
      <c r="P99" s="298"/>
      <c r="Q99" s="298"/>
      <c r="R99" s="298"/>
      <c r="S99" s="298"/>
      <c r="T99" s="298"/>
    </row>
    <row r="100" spans="1:20">
      <c r="A100" s="298"/>
      <c r="B100" s="405"/>
      <c r="C100" s="298"/>
      <c r="D100" s="298"/>
      <c r="E100" s="298"/>
      <c r="F100" s="298"/>
      <c r="G100" s="298"/>
      <c r="H100" s="298"/>
      <c r="I100" s="298"/>
      <c r="J100" s="298"/>
      <c r="K100" s="298"/>
      <c r="L100" s="298"/>
      <c r="M100" s="298"/>
      <c r="N100" s="298"/>
      <c r="O100" s="298"/>
      <c r="P100" s="298"/>
      <c r="Q100" s="298"/>
      <c r="R100" s="298"/>
      <c r="S100" s="298"/>
      <c r="T100" s="298"/>
    </row>
    <row r="101" spans="1:20">
      <c r="A101" s="298"/>
      <c r="B101" s="405"/>
      <c r="C101" s="298"/>
      <c r="D101" s="298"/>
      <c r="E101" s="298"/>
      <c r="F101" s="298"/>
      <c r="G101" s="298"/>
      <c r="H101" s="298"/>
      <c r="I101" s="298"/>
      <c r="J101" s="298"/>
      <c r="K101" s="298"/>
      <c r="L101" s="298"/>
      <c r="M101" s="298"/>
      <c r="N101" s="298"/>
      <c r="O101" s="298"/>
      <c r="P101" s="298"/>
      <c r="Q101" s="298"/>
      <c r="R101" s="298"/>
      <c r="S101" s="298"/>
      <c r="T101" s="298"/>
    </row>
    <row r="102" spans="1:20">
      <c r="A102" s="298"/>
      <c r="B102" s="405"/>
      <c r="C102" s="298"/>
      <c r="D102" s="298"/>
      <c r="E102" s="298"/>
      <c r="F102" s="298"/>
      <c r="G102" s="298"/>
      <c r="H102" s="298"/>
      <c r="I102" s="298"/>
      <c r="J102" s="298"/>
      <c r="K102" s="298"/>
      <c r="L102" s="298"/>
      <c r="M102" s="298"/>
      <c r="N102" s="298"/>
      <c r="O102" s="298"/>
      <c r="P102" s="298"/>
      <c r="Q102" s="298"/>
      <c r="R102" s="298"/>
      <c r="S102" s="298"/>
      <c r="T102" s="298"/>
    </row>
    <row r="103" spans="1:20">
      <c r="A103" s="298"/>
      <c r="B103" s="405"/>
      <c r="C103" s="298"/>
      <c r="D103" s="298"/>
      <c r="E103" s="298"/>
      <c r="F103" s="298"/>
      <c r="G103" s="298"/>
      <c r="H103" s="298"/>
      <c r="I103" s="298"/>
      <c r="J103" s="298"/>
      <c r="K103" s="298"/>
      <c r="L103" s="298"/>
      <c r="M103" s="298"/>
      <c r="N103" s="298"/>
      <c r="O103" s="298"/>
      <c r="P103" s="298"/>
      <c r="Q103" s="298"/>
      <c r="R103" s="298"/>
      <c r="S103" s="298"/>
      <c r="T103" s="298"/>
    </row>
    <row r="104" spans="1:20">
      <c r="A104" s="298"/>
      <c r="B104" s="405"/>
      <c r="C104" s="298"/>
      <c r="D104" s="298"/>
      <c r="E104" s="298"/>
      <c r="F104" s="298"/>
      <c r="G104" s="298"/>
      <c r="H104" s="298"/>
      <c r="I104" s="298"/>
      <c r="J104" s="298"/>
      <c r="K104" s="298"/>
      <c r="L104" s="298"/>
      <c r="M104" s="298"/>
      <c r="N104" s="298"/>
      <c r="O104" s="298"/>
      <c r="P104" s="298"/>
      <c r="Q104" s="298"/>
      <c r="R104" s="298"/>
      <c r="S104" s="298"/>
      <c r="T104" s="298"/>
    </row>
    <row r="105" spans="1:20">
      <c r="A105" s="298"/>
      <c r="B105" s="405"/>
      <c r="C105" s="298"/>
      <c r="D105" s="298"/>
      <c r="E105" s="298"/>
      <c r="F105" s="298"/>
      <c r="G105" s="298"/>
      <c r="H105" s="298"/>
      <c r="I105" s="298"/>
      <c r="J105" s="298"/>
      <c r="K105" s="298"/>
      <c r="L105" s="298"/>
      <c r="M105" s="298"/>
      <c r="N105" s="298"/>
      <c r="O105" s="298"/>
      <c r="P105" s="298"/>
      <c r="Q105" s="298"/>
      <c r="R105" s="298"/>
      <c r="S105" s="298"/>
      <c r="T105" s="298"/>
    </row>
    <row r="106" spans="1:20">
      <c r="A106" s="298"/>
      <c r="B106" s="405"/>
      <c r="C106" s="298"/>
      <c r="D106" s="298"/>
      <c r="E106" s="298"/>
      <c r="F106" s="298"/>
      <c r="G106" s="298"/>
      <c r="H106" s="298"/>
      <c r="I106" s="298"/>
      <c r="J106" s="298"/>
      <c r="K106" s="298"/>
      <c r="L106" s="298"/>
      <c r="M106" s="298"/>
      <c r="N106" s="298"/>
      <c r="O106" s="298"/>
      <c r="P106" s="298"/>
      <c r="Q106" s="298"/>
      <c r="R106" s="298"/>
      <c r="S106" s="298"/>
      <c r="T106" s="298"/>
    </row>
    <row r="107" spans="1:20">
      <c r="A107" s="298"/>
      <c r="B107" s="405"/>
      <c r="C107" s="298"/>
      <c r="D107" s="298"/>
      <c r="E107" s="298"/>
      <c r="F107" s="298"/>
      <c r="G107" s="298"/>
      <c r="H107" s="298"/>
      <c r="I107" s="298"/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298"/>
    </row>
    <row r="108" spans="1:20">
      <c r="A108" s="298"/>
      <c r="B108" s="405"/>
      <c r="C108" s="298"/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</row>
    <row r="109" spans="1:20">
      <c r="A109" s="298"/>
      <c r="B109" s="405"/>
      <c r="C109" s="298"/>
      <c r="D109" s="298"/>
      <c r="E109" s="298"/>
      <c r="F109" s="298"/>
      <c r="G109" s="298"/>
      <c r="H109" s="298"/>
      <c r="I109" s="298"/>
      <c r="J109" s="298"/>
      <c r="K109" s="298"/>
      <c r="L109" s="298"/>
      <c r="M109" s="298"/>
      <c r="N109" s="298"/>
      <c r="O109" s="298"/>
      <c r="P109" s="298"/>
      <c r="Q109" s="298"/>
      <c r="R109" s="298"/>
      <c r="S109" s="298"/>
      <c r="T109" s="298"/>
    </row>
    <row r="110" spans="1:20">
      <c r="A110" s="298"/>
      <c r="B110" s="405"/>
      <c r="C110" s="298"/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</row>
    <row r="111" spans="1:20">
      <c r="A111" s="298"/>
      <c r="B111" s="405"/>
      <c r="C111" s="298"/>
      <c r="D111" s="298"/>
      <c r="E111" s="298"/>
      <c r="F111" s="298"/>
      <c r="G111" s="298"/>
      <c r="H111" s="298"/>
      <c r="I111" s="298"/>
      <c r="J111" s="298"/>
      <c r="K111" s="298"/>
      <c r="L111" s="298"/>
      <c r="M111" s="298"/>
      <c r="N111" s="298"/>
      <c r="O111" s="298"/>
      <c r="P111" s="298"/>
      <c r="Q111" s="298"/>
      <c r="R111" s="298"/>
      <c r="S111" s="298"/>
      <c r="T111" s="298"/>
    </row>
    <row r="112" spans="1:20">
      <c r="A112" s="298"/>
      <c r="B112" s="405"/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</row>
    <row r="113" spans="1:20">
      <c r="A113" s="298"/>
      <c r="B113" s="405"/>
      <c r="C113" s="298"/>
      <c r="D113" s="298"/>
      <c r="E113" s="298"/>
      <c r="F113" s="298"/>
      <c r="G113" s="298"/>
      <c r="H113" s="298"/>
      <c r="I113" s="298"/>
      <c r="J113" s="298"/>
      <c r="K113" s="298"/>
      <c r="L113" s="298"/>
      <c r="M113" s="298"/>
      <c r="N113" s="298"/>
      <c r="O113" s="298"/>
      <c r="P113" s="298"/>
      <c r="Q113" s="298"/>
      <c r="R113" s="298"/>
      <c r="S113" s="298"/>
      <c r="T113" s="298"/>
    </row>
    <row r="114" spans="1:20">
      <c r="A114" s="298"/>
      <c r="B114" s="405"/>
      <c r="C114" s="298"/>
      <c r="D114" s="298"/>
      <c r="E114" s="298"/>
      <c r="F114" s="298"/>
      <c r="G114" s="298"/>
      <c r="H114" s="298"/>
      <c r="I114" s="298"/>
      <c r="J114" s="298"/>
      <c r="K114" s="298"/>
      <c r="L114" s="298"/>
      <c r="M114" s="298"/>
      <c r="N114" s="298"/>
      <c r="O114" s="298"/>
      <c r="P114" s="298"/>
      <c r="Q114" s="298"/>
      <c r="R114" s="298"/>
      <c r="S114" s="298"/>
      <c r="T114" s="298"/>
    </row>
    <row r="115" spans="1:20">
      <c r="A115" s="298"/>
      <c r="B115" s="405"/>
      <c r="C115" s="298"/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</row>
    <row r="116" spans="1:20">
      <c r="A116" s="298"/>
      <c r="B116" s="405"/>
      <c r="C116" s="298"/>
      <c r="D116" s="298"/>
      <c r="E116" s="298"/>
      <c r="F116" s="298"/>
      <c r="G116" s="298"/>
      <c r="H116" s="298"/>
      <c r="I116" s="298"/>
      <c r="J116" s="298"/>
      <c r="K116" s="298"/>
      <c r="L116" s="298"/>
      <c r="M116" s="298"/>
      <c r="N116" s="298"/>
      <c r="O116" s="298"/>
      <c r="P116" s="298"/>
      <c r="Q116" s="298"/>
      <c r="R116" s="298"/>
      <c r="S116" s="298"/>
      <c r="T116" s="298"/>
    </row>
    <row r="117" spans="1:20">
      <c r="A117" s="298"/>
      <c r="B117" s="405"/>
      <c r="C117" s="298"/>
      <c r="D117" s="298"/>
      <c r="E117" s="298"/>
      <c r="F117" s="298"/>
      <c r="G117" s="298"/>
      <c r="H117" s="298"/>
      <c r="I117" s="298"/>
      <c r="J117" s="298"/>
      <c r="K117" s="298"/>
      <c r="L117" s="298"/>
      <c r="M117" s="298"/>
      <c r="N117" s="298"/>
      <c r="O117" s="298"/>
      <c r="P117" s="298"/>
      <c r="Q117" s="298"/>
      <c r="R117" s="298"/>
      <c r="S117" s="298"/>
      <c r="T117" s="298"/>
    </row>
    <row r="118" spans="1:20">
      <c r="A118" s="298"/>
      <c r="B118" s="405"/>
      <c r="C118" s="298"/>
      <c r="D118" s="298"/>
      <c r="E118" s="298"/>
      <c r="F118" s="298"/>
      <c r="G118" s="298"/>
      <c r="H118" s="298"/>
      <c r="I118" s="298"/>
      <c r="J118" s="298"/>
      <c r="K118" s="298"/>
      <c r="L118" s="298"/>
      <c r="M118" s="298"/>
      <c r="N118" s="298"/>
      <c r="O118" s="298"/>
      <c r="P118" s="298"/>
      <c r="Q118" s="298"/>
      <c r="R118" s="298"/>
      <c r="S118" s="298"/>
      <c r="T118" s="298"/>
    </row>
    <row r="119" spans="1:20">
      <c r="A119" s="298"/>
      <c r="B119" s="405"/>
      <c r="C119" s="298"/>
      <c r="D119" s="298"/>
      <c r="E119" s="298"/>
      <c r="F119" s="298"/>
      <c r="G119" s="298"/>
      <c r="H119" s="298"/>
      <c r="I119" s="298"/>
      <c r="J119" s="298"/>
      <c r="K119" s="298"/>
      <c r="L119" s="298"/>
      <c r="M119" s="298"/>
      <c r="N119" s="298"/>
      <c r="O119" s="298"/>
      <c r="P119" s="298"/>
      <c r="Q119" s="298"/>
      <c r="R119" s="298"/>
      <c r="S119" s="298"/>
      <c r="T119" s="298"/>
    </row>
    <row r="120" spans="1:20">
      <c r="A120" s="298"/>
      <c r="B120" s="405"/>
      <c r="C120" s="298"/>
      <c r="D120" s="298"/>
      <c r="E120" s="298"/>
      <c r="F120" s="298"/>
      <c r="G120" s="298"/>
      <c r="H120" s="298"/>
      <c r="I120" s="298"/>
      <c r="J120" s="298"/>
      <c r="K120" s="298"/>
      <c r="L120" s="298"/>
      <c r="M120" s="298"/>
      <c r="N120" s="298"/>
      <c r="O120" s="298"/>
      <c r="P120" s="298"/>
      <c r="Q120" s="298"/>
      <c r="R120" s="298"/>
      <c r="S120" s="298"/>
      <c r="T120" s="298"/>
    </row>
    <row r="121" spans="1:20">
      <c r="A121" s="298"/>
      <c r="B121" s="405"/>
      <c r="C121" s="298"/>
      <c r="D121" s="298"/>
      <c r="E121" s="298"/>
      <c r="F121" s="298"/>
      <c r="G121" s="298"/>
      <c r="H121" s="298"/>
      <c r="I121" s="29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/>
      <c r="T121" s="298"/>
    </row>
    <row r="122" spans="1:20">
      <c r="A122" s="298"/>
      <c r="B122" s="405"/>
      <c r="C122" s="298"/>
      <c r="D122" s="298"/>
      <c r="E122" s="298"/>
      <c r="F122" s="298"/>
      <c r="G122" s="298"/>
      <c r="H122" s="298"/>
      <c r="I122" s="298"/>
      <c r="J122" s="298"/>
      <c r="K122" s="298"/>
      <c r="L122" s="298"/>
      <c r="M122" s="298"/>
      <c r="N122" s="298"/>
      <c r="O122" s="298"/>
      <c r="P122" s="298"/>
      <c r="Q122" s="298"/>
      <c r="R122" s="298"/>
      <c r="S122" s="298"/>
      <c r="T122" s="298"/>
    </row>
    <row r="123" spans="1:20">
      <c r="A123" s="298"/>
      <c r="B123" s="405"/>
      <c r="C123" s="298"/>
      <c r="D123" s="298"/>
      <c r="E123" s="298"/>
      <c r="F123" s="298"/>
      <c r="G123" s="298"/>
      <c r="H123" s="298"/>
      <c r="I123" s="298"/>
      <c r="J123" s="298"/>
      <c r="K123" s="298"/>
      <c r="L123" s="298"/>
      <c r="M123" s="298"/>
      <c r="N123" s="298"/>
      <c r="O123" s="298"/>
      <c r="P123" s="298"/>
      <c r="Q123" s="298"/>
      <c r="R123" s="298"/>
      <c r="S123" s="298"/>
      <c r="T123" s="298"/>
    </row>
    <row r="124" spans="1:20">
      <c r="A124" s="298"/>
      <c r="B124" s="405"/>
      <c r="C124" s="298"/>
      <c r="D124" s="298"/>
      <c r="E124" s="298"/>
      <c r="F124" s="298"/>
      <c r="G124" s="298"/>
      <c r="H124" s="298"/>
      <c r="I124" s="298"/>
      <c r="J124" s="298"/>
      <c r="K124" s="298"/>
      <c r="L124" s="298"/>
      <c r="M124" s="298"/>
      <c r="N124" s="298"/>
      <c r="O124" s="298"/>
      <c r="P124" s="298"/>
      <c r="Q124" s="298"/>
      <c r="R124" s="298"/>
      <c r="S124" s="298"/>
      <c r="T124" s="298"/>
    </row>
    <row r="125" spans="1:20">
      <c r="A125" s="298"/>
      <c r="B125" s="405"/>
      <c r="C125" s="298"/>
      <c r="D125" s="298"/>
      <c r="E125" s="298"/>
      <c r="F125" s="298"/>
      <c r="G125" s="298"/>
      <c r="H125" s="298"/>
      <c r="I125" s="298"/>
      <c r="J125" s="298"/>
      <c r="K125" s="298"/>
      <c r="L125" s="298"/>
      <c r="M125" s="298"/>
      <c r="N125" s="298"/>
      <c r="O125" s="298"/>
      <c r="P125" s="298"/>
      <c r="Q125" s="298"/>
      <c r="R125" s="298"/>
      <c r="S125" s="298"/>
      <c r="T125" s="298"/>
    </row>
    <row r="126" spans="1:20">
      <c r="A126" s="298"/>
      <c r="B126" s="405"/>
      <c r="C126" s="298"/>
      <c r="D126" s="298"/>
      <c r="E126" s="298"/>
      <c r="F126" s="298"/>
      <c r="G126" s="298"/>
      <c r="H126" s="298"/>
      <c r="I126" s="298"/>
      <c r="J126" s="298"/>
      <c r="K126" s="298"/>
      <c r="L126" s="298"/>
      <c r="M126" s="298"/>
      <c r="N126" s="298"/>
      <c r="O126" s="298"/>
      <c r="P126" s="298"/>
      <c r="Q126" s="298"/>
      <c r="R126" s="298"/>
      <c r="S126" s="298"/>
      <c r="T126" s="298"/>
    </row>
    <row r="127" spans="1:20">
      <c r="A127" s="298"/>
      <c r="B127" s="405"/>
      <c r="C127" s="298"/>
      <c r="D127" s="298"/>
      <c r="E127" s="298"/>
      <c r="F127" s="298"/>
      <c r="G127" s="298"/>
      <c r="H127" s="298"/>
      <c r="I127" s="298"/>
      <c r="J127" s="298"/>
      <c r="K127" s="298"/>
      <c r="L127" s="298"/>
      <c r="M127" s="298"/>
      <c r="N127" s="298"/>
      <c r="O127" s="298"/>
      <c r="P127" s="298"/>
      <c r="Q127" s="298"/>
      <c r="R127" s="298"/>
      <c r="S127" s="298"/>
      <c r="T127" s="298"/>
    </row>
    <row r="128" spans="1:20">
      <c r="A128" s="298"/>
      <c r="B128" s="405"/>
      <c r="C128" s="298"/>
      <c r="D128" s="298"/>
      <c r="E128" s="298"/>
      <c r="F128" s="298"/>
      <c r="G128" s="298"/>
      <c r="H128" s="298"/>
      <c r="I128" s="298"/>
      <c r="J128" s="298"/>
      <c r="K128" s="298"/>
      <c r="L128" s="298"/>
      <c r="M128" s="298"/>
      <c r="N128" s="298"/>
      <c r="O128" s="298"/>
      <c r="P128" s="298"/>
      <c r="Q128" s="298"/>
      <c r="R128" s="298"/>
      <c r="S128" s="298"/>
      <c r="T128" s="298"/>
    </row>
    <row r="129" spans="1:20">
      <c r="A129" s="298"/>
      <c r="B129" s="405"/>
      <c r="C129" s="298"/>
      <c r="D129" s="298"/>
      <c r="E129" s="298"/>
      <c r="F129" s="298"/>
      <c r="G129" s="298"/>
      <c r="H129" s="298"/>
      <c r="I129" s="298"/>
      <c r="J129" s="298"/>
      <c r="K129" s="298"/>
      <c r="L129" s="298"/>
      <c r="M129" s="298"/>
      <c r="N129" s="298"/>
      <c r="O129" s="298"/>
      <c r="P129" s="298"/>
      <c r="Q129" s="298"/>
      <c r="R129" s="298"/>
      <c r="S129" s="298"/>
      <c r="T129" s="298"/>
    </row>
    <row r="130" spans="1:20">
      <c r="A130" s="298"/>
      <c r="B130" s="405"/>
      <c r="C130" s="298"/>
      <c r="D130" s="298"/>
      <c r="E130" s="298"/>
      <c r="F130" s="298"/>
      <c r="G130" s="298"/>
      <c r="H130" s="298"/>
      <c r="I130" s="298"/>
      <c r="J130" s="298"/>
      <c r="K130" s="298"/>
      <c r="L130" s="298"/>
      <c r="M130" s="298"/>
      <c r="N130" s="298"/>
      <c r="O130" s="298"/>
      <c r="P130" s="298"/>
      <c r="Q130" s="298"/>
      <c r="R130" s="298"/>
      <c r="S130" s="298"/>
      <c r="T130" s="298"/>
    </row>
    <row r="131" spans="1:20">
      <c r="A131" s="298"/>
      <c r="B131" s="405"/>
      <c r="C131" s="298"/>
      <c r="D131" s="298"/>
      <c r="E131" s="298"/>
      <c r="F131" s="298"/>
      <c r="G131" s="298"/>
      <c r="H131" s="298"/>
      <c r="I131" s="298"/>
      <c r="J131" s="298"/>
      <c r="K131" s="298"/>
      <c r="L131" s="298"/>
      <c r="M131" s="298"/>
      <c r="N131" s="298"/>
      <c r="O131" s="298"/>
      <c r="P131" s="298"/>
      <c r="Q131" s="298"/>
      <c r="R131" s="298"/>
      <c r="S131" s="298"/>
      <c r="T131" s="298"/>
    </row>
    <row r="132" spans="1:20">
      <c r="A132" s="298"/>
      <c r="B132" s="405"/>
      <c r="C132" s="298"/>
      <c r="D132" s="298"/>
      <c r="E132" s="298"/>
      <c r="F132" s="298"/>
      <c r="G132" s="298"/>
      <c r="H132" s="298"/>
      <c r="I132" s="298"/>
      <c r="J132" s="298"/>
      <c r="K132" s="298"/>
      <c r="L132" s="298"/>
      <c r="M132" s="298"/>
      <c r="N132" s="298"/>
      <c r="O132" s="298"/>
      <c r="P132" s="298"/>
      <c r="Q132" s="298"/>
      <c r="R132" s="298"/>
      <c r="S132" s="298"/>
      <c r="T132" s="298"/>
    </row>
    <row r="133" spans="1:20">
      <c r="A133" s="298"/>
      <c r="B133" s="405"/>
      <c r="C133" s="298"/>
      <c r="D133" s="298"/>
      <c r="E133" s="298"/>
      <c r="F133" s="298"/>
      <c r="G133" s="298"/>
      <c r="H133" s="298"/>
      <c r="I133" s="298"/>
      <c r="J133" s="298"/>
      <c r="K133" s="298"/>
      <c r="L133" s="298"/>
      <c r="M133" s="298"/>
      <c r="N133" s="298"/>
      <c r="O133" s="298"/>
      <c r="P133" s="298"/>
      <c r="Q133" s="298"/>
      <c r="R133" s="298"/>
      <c r="S133" s="298"/>
      <c r="T133" s="298"/>
    </row>
    <row r="134" spans="1:20">
      <c r="A134" s="298"/>
      <c r="B134" s="405"/>
      <c r="C134" s="298"/>
      <c r="D134" s="298"/>
      <c r="E134" s="298"/>
      <c r="F134" s="298"/>
      <c r="G134" s="298"/>
      <c r="H134" s="298"/>
      <c r="I134" s="298"/>
      <c r="J134" s="298"/>
      <c r="K134" s="298"/>
      <c r="L134" s="298"/>
      <c r="M134" s="298"/>
      <c r="N134" s="298"/>
      <c r="O134" s="298"/>
      <c r="P134" s="298"/>
      <c r="Q134" s="298"/>
      <c r="R134" s="298"/>
      <c r="S134" s="298"/>
      <c r="T134" s="298"/>
    </row>
    <row r="135" spans="1:20">
      <c r="A135" s="298"/>
      <c r="B135" s="405"/>
      <c r="C135" s="298"/>
      <c r="D135" s="298"/>
      <c r="E135" s="298"/>
      <c r="F135" s="298"/>
      <c r="G135" s="298"/>
      <c r="H135" s="298"/>
      <c r="I135" s="298"/>
      <c r="J135" s="298"/>
      <c r="K135" s="298"/>
      <c r="L135" s="298"/>
      <c r="M135" s="298"/>
      <c r="N135" s="298"/>
      <c r="O135" s="298"/>
      <c r="P135" s="298"/>
      <c r="Q135" s="298"/>
      <c r="R135" s="298"/>
      <c r="S135" s="298"/>
      <c r="T135" s="298"/>
    </row>
    <row r="136" spans="1:20">
      <c r="A136" s="298"/>
      <c r="B136" s="405"/>
      <c r="C136" s="298"/>
      <c r="D136" s="298"/>
      <c r="E136" s="298"/>
      <c r="F136" s="298"/>
      <c r="G136" s="298"/>
      <c r="H136" s="298"/>
      <c r="I136" s="298"/>
      <c r="J136" s="298"/>
      <c r="K136" s="298"/>
      <c r="L136" s="298"/>
      <c r="M136" s="298"/>
      <c r="N136" s="298"/>
      <c r="O136" s="298"/>
      <c r="P136" s="298"/>
      <c r="Q136" s="298"/>
      <c r="R136" s="298"/>
      <c r="S136" s="298"/>
      <c r="T136" s="298"/>
    </row>
    <row r="137" spans="1:20">
      <c r="A137" s="298"/>
      <c r="B137" s="405"/>
      <c r="C137" s="298"/>
      <c r="D137" s="298"/>
      <c r="E137" s="298"/>
      <c r="F137" s="298"/>
      <c r="G137" s="298"/>
      <c r="H137" s="298"/>
      <c r="I137" s="298"/>
      <c r="J137" s="298"/>
      <c r="K137" s="298"/>
      <c r="L137" s="298"/>
      <c r="M137" s="298"/>
      <c r="N137" s="298"/>
      <c r="O137" s="298"/>
      <c r="P137" s="298"/>
      <c r="Q137" s="298"/>
      <c r="R137" s="298"/>
      <c r="S137" s="298"/>
      <c r="T137" s="298"/>
    </row>
    <row r="138" spans="1:20">
      <c r="A138" s="298"/>
      <c r="B138" s="405"/>
      <c r="C138" s="298"/>
      <c r="D138" s="298"/>
      <c r="E138" s="298"/>
      <c r="F138" s="298"/>
      <c r="G138" s="298"/>
      <c r="H138" s="298"/>
      <c r="I138" s="298"/>
      <c r="J138" s="298"/>
      <c r="K138" s="298"/>
      <c r="L138" s="298"/>
      <c r="M138" s="298"/>
      <c r="N138" s="298"/>
      <c r="O138" s="298"/>
      <c r="P138" s="298"/>
      <c r="Q138" s="298"/>
      <c r="R138" s="298"/>
      <c r="S138" s="298"/>
      <c r="T138" s="298"/>
    </row>
    <row r="139" spans="1:20">
      <c r="A139" s="298"/>
      <c r="B139" s="405"/>
      <c r="C139" s="298"/>
      <c r="D139" s="298"/>
      <c r="E139" s="298"/>
      <c r="F139" s="298"/>
      <c r="G139" s="298"/>
      <c r="H139" s="298"/>
      <c r="I139" s="298"/>
      <c r="J139" s="298"/>
      <c r="K139" s="298"/>
      <c r="L139" s="298"/>
      <c r="M139" s="298"/>
      <c r="N139" s="298"/>
      <c r="O139" s="298"/>
      <c r="P139" s="298"/>
      <c r="Q139" s="298"/>
      <c r="R139" s="298"/>
      <c r="S139" s="298"/>
      <c r="T139" s="298"/>
    </row>
    <row r="140" spans="1:20">
      <c r="A140" s="298"/>
      <c r="B140" s="405"/>
      <c r="C140" s="298"/>
      <c r="D140" s="298"/>
      <c r="E140" s="298"/>
      <c r="F140" s="298"/>
      <c r="G140" s="298"/>
      <c r="H140" s="298"/>
      <c r="I140" s="298"/>
      <c r="J140" s="298"/>
      <c r="K140" s="298"/>
      <c r="L140" s="298"/>
      <c r="M140" s="298"/>
      <c r="N140" s="298"/>
      <c r="O140" s="298"/>
      <c r="P140" s="298"/>
      <c r="Q140" s="298"/>
      <c r="R140" s="298"/>
      <c r="S140" s="298"/>
      <c r="T140" s="298"/>
    </row>
    <row r="141" spans="1:20">
      <c r="A141" s="298"/>
      <c r="B141" s="405"/>
      <c r="C141" s="298"/>
      <c r="D141" s="298"/>
      <c r="E141" s="298"/>
      <c r="F141" s="298"/>
      <c r="G141" s="298"/>
      <c r="H141" s="298"/>
      <c r="I141" s="298"/>
      <c r="J141" s="298"/>
      <c r="K141" s="298"/>
      <c r="L141" s="298"/>
      <c r="M141" s="298"/>
      <c r="N141" s="298"/>
      <c r="O141" s="298"/>
      <c r="P141" s="298"/>
      <c r="Q141" s="298"/>
      <c r="R141" s="298"/>
      <c r="S141" s="298"/>
      <c r="T141" s="298"/>
    </row>
    <row r="142" spans="1:20">
      <c r="A142" s="298"/>
      <c r="B142" s="405"/>
      <c r="C142" s="298"/>
      <c r="D142" s="298"/>
      <c r="E142" s="298"/>
      <c r="F142" s="298"/>
      <c r="G142" s="298"/>
      <c r="H142" s="298"/>
      <c r="I142" s="298"/>
      <c r="J142" s="298"/>
      <c r="K142" s="298"/>
      <c r="L142" s="298"/>
      <c r="M142" s="298"/>
      <c r="N142" s="298"/>
      <c r="O142" s="298"/>
      <c r="P142" s="298"/>
      <c r="Q142" s="298"/>
      <c r="R142" s="298"/>
      <c r="S142" s="298"/>
      <c r="T142" s="298"/>
    </row>
    <row r="143" spans="1:20">
      <c r="A143" s="298"/>
      <c r="B143" s="405"/>
      <c r="C143" s="298"/>
      <c r="D143" s="298"/>
      <c r="E143" s="298"/>
      <c r="F143" s="298"/>
      <c r="G143" s="298"/>
      <c r="H143" s="298"/>
      <c r="I143" s="298"/>
      <c r="J143" s="298"/>
      <c r="K143" s="298"/>
      <c r="L143" s="298"/>
      <c r="M143" s="298"/>
      <c r="N143" s="298"/>
      <c r="O143" s="298"/>
      <c r="P143" s="298"/>
      <c r="Q143" s="298"/>
      <c r="R143" s="298"/>
      <c r="S143" s="298"/>
      <c r="T143" s="298"/>
    </row>
    <row r="144" spans="1:20">
      <c r="A144" s="298"/>
      <c r="B144" s="405"/>
      <c r="C144" s="298"/>
      <c r="D144" s="298"/>
      <c r="E144" s="298"/>
      <c r="F144" s="298"/>
      <c r="G144" s="298"/>
      <c r="H144" s="298"/>
      <c r="I144" s="298"/>
      <c r="J144" s="298"/>
      <c r="K144" s="298"/>
      <c r="L144" s="298"/>
      <c r="M144" s="298"/>
      <c r="N144" s="298"/>
      <c r="O144" s="298"/>
      <c r="P144" s="298"/>
      <c r="Q144" s="298"/>
      <c r="R144" s="298"/>
      <c r="S144" s="298"/>
      <c r="T144" s="298"/>
    </row>
    <row r="145" spans="1:20">
      <c r="A145" s="298"/>
      <c r="B145" s="405"/>
      <c r="C145" s="298"/>
      <c r="D145" s="298"/>
      <c r="E145" s="298"/>
      <c r="F145" s="298"/>
      <c r="G145" s="298"/>
      <c r="H145" s="298"/>
      <c r="I145" s="298"/>
      <c r="J145" s="298"/>
      <c r="K145" s="298"/>
      <c r="L145" s="298"/>
      <c r="M145" s="298"/>
      <c r="N145" s="298"/>
      <c r="O145" s="298"/>
      <c r="P145" s="298"/>
      <c r="Q145" s="298"/>
      <c r="R145" s="298"/>
      <c r="S145" s="298"/>
      <c r="T145" s="298"/>
    </row>
    <row r="146" spans="1:20">
      <c r="A146" s="298"/>
      <c r="B146" s="405"/>
      <c r="C146" s="298"/>
      <c r="D146" s="298"/>
      <c r="E146" s="298"/>
      <c r="F146" s="298"/>
      <c r="G146" s="298"/>
      <c r="H146" s="298"/>
      <c r="I146" s="298"/>
      <c r="J146" s="298"/>
      <c r="K146" s="298"/>
      <c r="L146" s="298"/>
      <c r="M146" s="298"/>
      <c r="N146" s="298"/>
      <c r="O146" s="298"/>
      <c r="P146" s="298"/>
      <c r="Q146" s="298"/>
      <c r="R146" s="298"/>
      <c r="S146" s="298"/>
      <c r="T146" s="298"/>
    </row>
    <row r="147" spans="1:20">
      <c r="A147" s="298"/>
      <c r="B147" s="405"/>
      <c r="C147" s="298"/>
      <c r="D147" s="298"/>
      <c r="E147" s="298"/>
      <c r="F147" s="298"/>
      <c r="G147" s="298"/>
      <c r="H147" s="298"/>
      <c r="I147" s="298"/>
      <c r="J147" s="298"/>
      <c r="K147" s="298"/>
      <c r="L147" s="298"/>
      <c r="M147" s="298"/>
      <c r="N147" s="298"/>
      <c r="O147" s="298"/>
      <c r="P147" s="298"/>
      <c r="Q147" s="298"/>
      <c r="R147" s="298"/>
      <c r="S147" s="298"/>
      <c r="T147" s="298"/>
    </row>
    <row r="148" spans="1:20">
      <c r="A148" s="298"/>
      <c r="B148" s="405"/>
      <c r="C148" s="298"/>
      <c r="D148" s="298"/>
      <c r="E148" s="298"/>
      <c r="F148" s="298"/>
      <c r="G148" s="298"/>
      <c r="H148" s="298"/>
      <c r="I148" s="298"/>
      <c r="J148" s="298"/>
      <c r="K148" s="298"/>
      <c r="L148" s="298"/>
      <c r="M148" s="298"/>
      <c r="N148" s="298"/>
      <c r="O148" s="298"/>
      <c r="P148" s="298"/>
      <c r="Q148" s="298"/>
      <c r="R148" s="298"/>
      <c r="S148" s="298"/>
      <c r="T148" s="298"/>
    </row>
    <row r="149" spans="1:20">
      <c r="A149" s="298"/>
      <c r="B149" s="405"/>
      <c r="C149" s="298"/>
      <c r="D149" s="298"/>
      <c r="E149" s="298"/>
      <c r="F149" s="298"/>
      <c r="G149" s="298"/>
      <c r="H149" s="298"/>
      <c r="I149" s="298"/>
      <c r="J149" s="298"/>
      <c r="K149" s="298"/>
      <c r="L149" s="298"/>
      <c r="M149" s="298"/>
      <c r="N149" s="298"/>
      <c r="O149" s="298"/>
      <c r="P149" s="298"/>
      <c r="Q149" s="298"/>
      <c r="R149" s="298"/>
      <c r="S149" s="298"/>
      <c r="T149" s="298"/>
    </row>
    <row r="150" spans="1:20">
      <c r="A150" s="298"/>
      <c r="B150" s="405"/>
      <c r="C150" s="298"/>
      <c r="D150" s="298"/>
      <c r="E150" s="298"/>
      <c r="F150" s="298"/>
      <c r="G150" s="298"/>
      <c r="H150" s="298"/>
      <c r="I150" s="298"/>
      <c r="J150" s="298"/>
      <c r="K150" s="298"/>
      <c r="L150" s="298"/>
      <c r="M150" s="298"/>
      <c r="N150" s="298"/>
      <c r="O150" s="298"/>
      <c r="P150" s="298"/>
      <c r="Q150" s="298"/>
      <c r="R150" s="298"/>
      <c r="S150" s="298"/>
      <c r="T150" s="298"/>
    </row>
    <row r="151" spans="1:20">
      <c r="A151" s="298"/>
      <c r="B151" s="405"/>
      <c r="C151" s="298"/>
      <c r="D151" s="298"/>
      <c r="E151" s="298"/>
      <c r="F151" s="298"/>
      <c r="G151" s="298"/>
      <c r="H151" s="298"/>
      <c r="I151" s="298"/>
      <c r="J151" s="298"/>
      <c r="K151" s="298"/>
      <c r="L151" s="298"/>
      <c r="M151" s="298"/>
      <c r="N151" s="298"/>
      <c r="O151" s="298"/>
      <c r="P151" s="298"/>
      <c r="Q151" s="298"/>
      <c r="R151" s="298"/>
      <c r="S151" s="298"/>
      <c r="T151" s="298"/>
    </row>
    <row r="152" spans="1:20">
      <c r="A152" s="298"/>
      <c r="B152" s="405"/>
      <c r="C152" s="298"/>
      <c r="D152" s="298"/>
      <c r="E152" s="298"/>
      <c r="F152" s="298"/>
      <c r="G152" s="298"/>
      <c r="H152" s="298"/>
      <c r="I152" s="298"/>
      <c r="J152" s="298"/>
      <c r="K152" s="298"/>
      <c r="L152" s="298"/>
      <c r="M152" s="298"/>
      <c r="N152" s="298"/>
      <c r="O152" s="298"/>
      <c r="P152" s="298"/>
      <c r="Q152" s="298"/>
      <c r="R152" s="298"/>
      <c r="S152" s="298"/>
      <c r="T152" s="298"/>
    </row>
    <row r="153" spans="1:20">
      <c r="A153" s="298"/>
      <c r="B153" s="405"/>
      <c r="C153" s="298"/>
      <c r="D153" s="298"/>
      <c r="E153" s="298"/>
      <c r="F153" s="298"/>
      <c r="G153" s="298"/>
      <c r="H153" s="298"/>
      <c r="I153" s="298"/>
      <c r="J153" s="298"/>
      <c r="K153" s="298"/>
      <c r="L153" s="298"/>
      <c r="M153" s="298"/>
      <c r="N153" s="298"/>
      <c r="O153" s="298"/>
      <c r="P153" s="298"/>
      <c r="Q153" s="298"/>
      <c r="R153" s="298"/>
      <c r="S153" s="298"/>
      <c r="T153" s="298"/>
    </row>
    <row r="154" spans="1:20">
      <c r="A154" s="298"/>
      <c r="B154" s="405"/>
      <c r="C154" s="298"/>
      <c r="D154" s="298"/>
      <c r="E154" s="298"/>
      <c r="F154" s="298"/>
      <c r="G154" s="298"/>
      <c r="H154" s="298"/>
      <c r="I154" s="298"/>
      <c r="J154" s="298"/>
      <c r="K154" s="298"/>
      <c r="L154" s="298"/>
      <c r="M154" s="298"/>
      <c r="N154" s="298"/>
      <c r="O154" s="298"/>
      <c r="P154" s="298"/>
      <c r="Q154" s="298"/>
      <c r="R154" s="298"/>
      <c r="S154" s="298"/>
      <c r="T154" s="298"/>
    </row>
    <row r="155" spans="1:20">
      <c r="A155" s="298"/>
      <c r="B155" s="405"/>
      <c r="C155" s="298"/>
      <c r="D155" s="298"/>
      <c r="E155" s="298"/>
      <c r="F155" s="298"/>
      <c r="G155" s="298"/>
      <c r="H155" s="298"/>
      <c r="I155" s="298"/>
      <c r="J155" s="298"/>
      <c r="K155" s="298"/>
      <c r="L155" s="298"/>
      <c r="M155" s="298"/>
      <c r="N155" s="298"/>
      <c r="O155" s="298"/>
      <c r="P155" s="298"/>
      <c r="Q155" s="298"/>
      <c r="R155" s="298"/>
      <c r="S155" s="298"/>
      <c r="T155" s="298"/>
    </row>
    <row r="156" spans="1:20">
      <c r="A156" s="298"/>
      <c r="B156" s="405"/>
      <c r="C156" s="298"/>
      <c r="D156" s="298"/>
      <c r="E156" s="298"/>
      <c r="F156" s="298"/>
      <c r="G156" s="298"/>
      <c r="H156" s="298"/>
      <c r="I156" s="298"/>
      <c r="J156" s="298"/>
      <c r="K156" s="298"/>
      <c r="L156" s="298"/>
      <c r="M156" s="298"/>
      <c r="N156" s="298"/>
      <c r="O156" s="298"/>
      <c r="P156" s="298"/>
      <c r="Q156" s="298"/>
      <c r="R156" s="298"/>
      <c r="S156" s="298"/>
      <c r="T156" s="298"/>
    </row>
    <row r="157" spans="1:20">
      <c r="A157" s="298"/>
      <c r="B157" s="405"/>
      <c r="C157" s="298"/>
      <c r="D157" s="298"/>
      <c r="E157" s="298"/>
      <c r="F157" s="298"/>
      <c r="G157" s="298"/>
      <c r="H157" s="298"/>
      <c r="I157" s="298"/>
      <c r="J157" s="298"/>
      <c r="K157" s="298"/>
      <c r="L157" s="298"/>
      <c r="M157" s="298"/>
      <c r="N157" s="298"/>
      <c r="O157" s="298"/>
      <c r="P157" s="298"/>
      <c r="Q157" s="298"/>
      <c r="R157" s="298"/>
      <c r="S157" s="298"/>
      <c r="T157" s="298"/>
    </row>
    <row r="158" spans="1:20">
      <c r="A158" s="298"/>
      <c r="B158" s="405"/>
      <c r="C158" s="298"/>
      <c r="D158" s="298"/>
      <c r="E158" s="298"/>
      <c r="F158" s="298"/>
      <c r="G158" s="298"/>
      <c r="H158" s="298"/>
      <c r="I158" s="298"/>
      <c r="J158" s="298"/>
      <c r="K158" s="298"/>
      <c r="L158" s="298"/>
      <c r="M158" s="298"/>
      <c r="N158" s="298"/>
      <c r="O158" s="298"/>
      <c r="P158" s="298"/>
      <c r="Q158" s="298"/>
      <c r="R158" s="298"/>
      <c r="S158" s="298"/>
      <c r="T158" s="298"/>
    </row>
    <row r="159" spans="1:20">
      <c r="A159" s="298"/>
      <c r="B159" s="405"/>
      <c r="C159" s="298"/>
      <c r="D159" s="298"/>
      <c r="E159" s="298"/>
      <c r="F159" s="298"/>
      <c r="G159" s="298"/>
      <c r="H159" s="298"/>
      <c r="I159" s="298"/>
      <c r="J159" s="298"/>
      <c r="K159" s="298"/>
      <c r="L159" s="298"/>
      <c r="M159" s="298"/>
      <c r="N159" s="298"/>
      <c r="O159" s="298"/>
      <c r="P159" s="298"/>
      <c r="Q159" s="298"/>
      <c r="R159" s="298"/>
      <c r="S159" s="298"/>
      <c r="T159" s="298"/>
    </row>
    <row r="160" spans="1:20">
      <c r="A160" s="298"/>
      <c r="B160" s="405"/>
      <c r="C160" s="298"/>
      <c r="D160" s="298"/>
      <c r="E160" s="298"/>
      <c r="F160" s="298"/>
      <c r="G160" s="298"/>
      <c r="H160" s="298"/>
      <c r="I160" s="298"/>
      <c r="J160" s="298"/>
      <c r="K160" s="298"/>
      <c r="L160" s="298"/>
      <c r="M160" s="298"/>
      <c r="N160" s="298"/>
      <c r="O160" s="298"/>
      <c r="P160" s="298"/>
      <c r="Q160" s="298"/>
      <c r="R160" s="298"/>
      <c r="S160" s="298"/>
      <c r="T160" s="298"/>
    </row>
    <row r="161" spans="1:20">
      <c r="A161" s="298"/>
      <c r="B161" s="405"/>
      <c r="C161" s="298"/>
      <c r="D161" s="298"/>
      <c r="E161" s="298"/>
      <c r="F161" s="298"/>
      <c r="G161" s="298"/>
      <c r="H161" s="298"/>
      <c r="I161" s="298"/>
      <c r="J161" s="298"/>
      <c r="K161" s="298"/>
      <c r="L161" s="298"/>
      <c r="M161" s="298"/>
      <c r="N161" s="298"/>
      <c r="O161" s="298"/>
      <c r="P161" s="298"/>
      <c r="Q161" s="298"/>
      <c r="R161" s="298"/>
      <c r="S161" s="298"/>
      <c r="T161" s="298"/>
    </row>
    <row r="162" spans="1:20">
      <c r="A162" s="298"/>
      <c r="B162" s="405"/>
      <c r="C162" s="298"/>
      <c r="D162" s="298"/>
      <c r="E162" s="298"/>
      <c r="F162" s="298"/>
      <c r="G162" s="298"/>
      <c r="H162" s="298"/>
      <c r="I162" s="298"/>
      <c r="J162" s="298"/>
      <c r="K162" s="298"/>
      <c r="L162" s="298"/>
      <c r="M162" s="298"/>
      <c r="N162" s="298"/>
      <c r="O162" s="298"/>
      <c r="P162" s="298"/>
      <c r="Q162" s="298"/>
      <c r="R162" s="298"/>
      <c r="S162" s="298"/>
      <c r="T162" s="298"/>
    </row>
    <row r="163" spans="1:20">
      <c r="A163" s="298"/>
      <c r="B163" s="405"/>
      <c r="C163" s="298"/>
      <c r="D163" s="298"/>
      <c r="E163" s="298"/>
      <c r="F163" s="298"/>
      <c r="G163" s="298"/>
      <c r="H163" s="298"/>
      <c r="I163" s="298"/>
      <c r="J163" s="298"/>
      <c r="K163" s="298"/>
      <c r="L163" s="298"/>
      <c r="M163" s="298"/>
      <c r="N163" s="298"/>
      <c r="O163" s="298"/>
      <c r="P163" s="298"/>
      <c r="Q163" s="298"/>
      <c r="R163" s="298"/>
      <c r="S163" s="298"/>
      <c r="T163" s="298"/>
    </row>
    <row r="164" spans="1:20">
      <c r="A164" s="298"/>
      <c r="B164" s="405"/>
      <c r="C164" s="298"/>
      <c r="D164" s="298"/>
      <c r="E164" s="298"/>
      <c r="F164" s="298"/>
      <c r="G164" s="298"/>
      <c r="H164" s="298"/>
      <c r="I164" s="298"/>
      <c r="J164" s="298"/>
      <c r="K164" s="298"/>
      <c r="L164" s="298"/>
      <c r="M164" s="298"/>
      <c r="N164" s="298"/>
      <c r="O164" s="298"/>
      <c r="P164" s="298"/>
      <c r="Q164" s="298"/>
      <c r="R164" s="298"/>
      <c r="S164" s="298"/>
      <c r="T164" s="298"/>
    </row>
    <row r="165" spans="1:20">
      <c r="A165" s="298"/>
      <c r="B165" s="405"/>
      <c r="C165" s="298"/>
      <c r="D165" s="298"/>
      <c r="E165" s="298"/>
      <c r="F165" s="298"/>
      <c r="G165" s="298"/>
      <c r="H165" s="298"/>
      <c r="I165" s="298"/>
      <c r="J165" s="298"/>
      <c r="K165" s="298"/>
      <c r="L165" s="298"/>
      <c r="M165" s="298"/>
      <c r="N165" s="298"/>
      <c r="O165" s="298"/>
      <c r="P165" s="298"/>
      <c r="Q165" s="298"/>
      <c r="R165" s="298"/>
      <c r="S165" s="298"/>
      <c r="T165" s="298"/>
    </row>
    <row r="166" spans="1:20">
      <c r="A166" s="298"/>
      <c r="B166" s="405"/>
      <c r="C166" s="298"/>
      <c r="D166" s="298"/>
      <c r="E166" s="298"/>
      <c r="F166" s="298"/>
      <c r="G166" s="298"/>
      <c r="H166" s="298"/>
      <c r="I166" s="298"/>
      <c r="J166" s="298"/>
      <c r="K166" s="298"/>
      <c r="L166" s="298"/>
      <c r="M166" s="298"/>
      <c r="N166" s="298"/>
      <c r="O166" s="298"/>
      <c r="P166" s="298"/>
      <c r="Q166" s="298"/>
      <c r="R166" s="298"/>
      <c r="S166" s="298"/>
      <c r="T166" s="298"/>
    </row>
    <row r="167" spans="1:20">
      <c r="A167" s="298"/>
      <c r="B167" s="405"/>
      <c r="C167" s="298"/>
      <c r="D167" s="298"/>
      <c r="E167" s="298"/>
      <c r="F167" s="298"/>
      <c r="G167" s="298"/>
      <c r="H167" s="298"/>
      <c r="I167" s="298"/>
      <c r="J167" s="298"/>
      <c r="K167" s="298"/>
      <c r="L167" s="298"/>
      <c r="M167" s="298"/>
      <c r="N167" s="298"/>
      <c r="O167" s="298"/>
      <c r="P167" s="298"/>
      <c r="Q167" s="298"/>
      <c r="R167" s="298"/>
      <c r="S167" s="298"/>
      <c r="T167" s="298"/>
    </row>
    <row r="168" spans="1:20">
      <c r="A168" s="298"/>
      <c r="B168" s="405"/>
      <c r="C168" s="298"/>
      <c r="D168" s="298"/>
      <c r="E168" s="298"/>
      <c r="F168" s="298"/>
      <c r="G168" s="298"/>
      <c r="H168" s="298"/>
      <c r="I168" s="298"/>
      <c r="J168" s="298"/>
      <c r="K168" s="298"/>
      <c r="L168" s="298"/>
      <c r="M168" s="298"/>
      <c r="N168" s="298"/>
      <c r="O168" s="298"/>
      <c r="P168" s="298"/>
      <c r="Q168" s="298"/>
      <c r="R168" s="298"/>
      <c r="S168" s="298"/>
      <c r="T168" s="298"/>
    </row>
    <row r="169" spans="1:20">
      <c r="A169" s="298"/>
      <c r="B169" s="405"/>
      <c r="C169" s="298"/>
      <c r="D169" s="298"/>
      <c r="E169" s="298"/>
      <c r="F169" s="298"/>
      <c r="G169" s="298"/>
      <c r="H169" s="298"/>
      <c r="I169" s="298"/>
      <c r="J169" s="298"/>
      <c r="K169" s="298"/>
      <c r="L169" s="298"/>
      <c r="M169" s="298"/>
      <c r="N169" s="298"/>
      <c r="O169" s="298"/>
      <c r="P169" s="298"/>
      <c r="Q169" s="298"/>
      <c r="R169" s="298"/>
      <c r="S169" s="298"/>
      <c r="T169" s="298"/>
    </row>
    <row r="170" spans="1:20">
      <c r="A170" s="298"/>
      <c r="B170" s="405"/>
      <c r="C170" s="298"/>
      <c r="D170" s="298"/>
      <c r="E170" s="298"/>
      <c r="F170" s="298"/>
      <c r="G170" s="298"/>
      <c r="H170" s="298"/>
      <c r="I170" s="298"/>
      <c r="J170" s="298"/>
      <c r="K170" s="298"/>
      <c r="L170" s="298"/>
      <c r="M170" s="298"/>
      <c r="N170" s="298"/>
      <c r="O170" s="298"/>
      <c r="P170" s="298"/>
      <c r="Q170" s="298"/>
      <c r="R170" s="298"/>
      <c r="S170" s="298"/>
      <c r="T170" s="298"/>
    </row>
    <row r="171" spans="1:20">
      <c r="A171" s="298"/>
      <c r="B171" s="405"/>
      <c r="C171" s="298"/>
      <c r="D171" s="298"/>
      <c r="E171" s="298"/>
      <c r="F171" s="298"/>
      <c r="G171" s="298"/>
      <c r="H171" s="298"/>
      <c r="I171" s="298"/>
      <c r="J171" s="298"/>
      <c r="K171" s="298"/>
      <c r="L171" s="298"/>
      <c r="M171" s="298"/>
      <c r="N171" s="298"/>
      <c r="O171" s="298"/>
      <c r="P171" s="298"/>
      <c r="Q171" s="298"/>
      <c r="R171" s="298"/>
      <c r="S171" s="298"/>
      <c r="T171" s="298"/>
    </row>
    <row r="172" spans="1:20">
      <c r="A172" s="298"/>
      <c r="B172" s="405"/>
      <c r="C172" s="298"/>
      <c r="D172" s="298"/>
      <c r="E172" s="298"/>
      <c r="F172" s="298"/>
      <c r="G172" s="298"/>
      <c r="H172" s="298"/>
      <c r="I172" s="298"/>
      <c r="J172" s="298"/>
      <c r="K172" s="298"/>
      <c r="L172" s="298"/>
      <c r="M172" s="298"/>
      <c r="N172" s="298"/>
      <c r="O172" s="298"/>
      <c r="P172" s="298"/>
      <c r="Q172" s="298"/>
      <c r="R172" s="298"/>
      <c r="S172" s="298"/>
      <c r="T172" s="298"/>
    </row>
    <row r="173" spans="1:20">
      <c r="A173" s="298"/>
      <c r="B173" s="405"/>
      <c r="C173" s="298"/>
      <c r="D173" s="298"/>
      <c r="E173" s="298"/>
      <c r="F173" s="298"/>
      <c r="G173" s="298"/>
      <c r="H173" s="298"/>
      <c r="I173" s="298"/>
      <c r="J173" s="298"/>
      <c r="K173" s="298"/>
      <c r="L173" s="298"/>
      <c r="M173" s="298"/>
      <c r="N173" s="298"/>
      <c r="O173" s="298"/>
      <c r="P173" s="298"/>
      <c r="Q173" s="298"/>
      <c r="R173" s="298"/>
      <c r="S173" s="298"/>
      <c r="T173" s="298"/>
    </row>
    <row r="174" spans="1:20">
      <c r="A174" s="298"/>
      <c r="B174" s="405"/>
      <c r="C174" s="298"/>
      <c r="D174" s="298"/>
      <c r="E174" s="298"/>
      <c r="F174" s="298"/>
      <c r="G174" s="298"/>
      <c r="H174" s="298"/>
      <c r="I174" s="298"/>
      <c r="J174" s="298"/>
      <c r="K174" s="298"/>
      <c r="L174" s="298"/>
      <c r="M174" s="298"/>
      <c r="N174" s="298"/>
      <c r="O174" s="298"/>
      <c r="P174" s="298"/>
      <c r="Q174" s="298"/>
      <c r="R174" s="298"/>
      <c r="S174" s="298"/>
      <c r="T174" s="298"/>
    </row>
    <row r="175" spans="1:20">
      <c r="A175" s="298"/>
      <c r="B175" s="405"/>
      <c r="C175" s="298"/>
      <c r="D175" s="298"/>
      <c r="E175" s="298"/>
      <c r="F175" s="298"/>
      <c r="G175" s="298"/>
      <c r="H175" s="298"/>
      <c r="I175" s="298"/>
      <c r="J175" s="298"/>
      <c r="K175" s="298"/>
      <c r="L175" s="298"/>
      <c r="M175" s="298"/>
      <c r="N175" s="298"/>
      <c r="O175" s="298"/>
      <c r="P175" s="298"/>
      <c r="Q175" s="298"/>
      <c r="R175" s="298"/>
      <c r="S175" s="298"/>
      <c r="T175" s="298"/>
    </row>
    <row r="176" spans="1:20">
      <c r="A176" s="298"/>
      <c r="B176" s="405"/>
      <c r="C176" s="298"/>
      <c r="D176" s="298"/>
      <c r="E176" s="298"/>
      <c r="F176" s="298"/>
      <c r="G176" s="298"/>
      <c r="H176" s="298"/>
      <c r="I176" s="298"/>
      <c r="J176" s="298"/>
      <c r="K176" s="298"/>
      <c r="L176" s="298"/>
      <c r="M176" s="298"/>
      <c r="N176" s="298"/>
      <c r="O176" s="298"/>
      <c r="P176" s="298"/>
      <c r="Q176" s="298"/>
      <c r="R176" s="298"/>
      <c r="S176" s="298"/>
      <c r="T176" s="298"/>
    </row>
    <row r="177" spans="1:20">
      <c r="A177" s="298"/>
      <c r="B177" s="405"/>
      <c r="C177" s="298"/>
      <c r="D177" s="298"/>
      <c r="E177" s="298"/>
      <c r="F177" s="298"/>
      <c r="G177" s="298"/>
      <c r="H177" s="298"/>
      <c r="I177" s="298"/>
      <c r="J177" s="298"/>
      <c r="K177" s="298"/>
      <c r="L177" s="298"/>
      <c r="M177" s="298"/>
      <c r="N177" s="298"/>
      <c r="O177" s="298"/>
      <c r="P177" s="298"/>
      <c r="Q177" s="298"/>
      <c r="R177" s="298"/>
      <c r="S177" s="298"/>
      <c r="T177" s="298"/>
    </row>
    <row r="178" spans="1:20">
      <c r="A178" s="298"/>
      <c r="B178" s="405"/>
      <c r="C178" s="298"/>
      <c r="D178" s="298"/>
      <c r="E178" s="298"/>
      <c r="F178" s="298"/>
      <c r="G178" s="298"/>
      <c r="H178" s="298"/>
      <c r="I178" s="298"/>
      <c r="J178" s="298"/>
      <c r="K178" s="298"/>
      <c r="L178" s="298"/>
      <c r="M178" s="298"/>
      <c r="N178" s="298"/>
      <c r="O178" s="298"/>
      <c r="P178" s="298"/>
      <c r="Q178" s="298"/>
      <c r="R178" s="298"/>
      <c r="S178" s="298"/>
      <c r="T178" s="298"/>
    </row>
    <row r="179" spans="1:20">
      <c r="A179" s="298"/>
      <c r="B179" s="405"/>
      <c r="C179" s="298"/>
      <c r="D179" s="298"/>
      <c r="E179" s="298"/>
      <c r="F179" s="298"/>
      <c r="G179" s="298"/>
      <c r="H179" s="298"/>
      <c r="I179" s="298"/>
      <c r="J179" s="298"/>
      <c r="K179" s="298"/>
      <c r="L179" s="298"/>
      <c r="M179" s="298"/>
      <c r="N179" s="298"/>
      <c r="O179" s="298"/>
      <c r="P179" s="298"/>
      <c r="Q179" s="298"/>
      <c r="R179" s="298"/>
      <c r="S179" s="298"/>
      <c r="T179" s="298"/>
    </row>
    <row r="180" spans="1:20">
      <c r="A180" s="298"/>
      <c r="B180" s="405"/>
      <c r="C180" s="298"/>
      <c r="D180" s="298"/>
      <c r="E180" s="298"/>
      <c r="F180" s="298"/>
      <c r="G180" s="298"/>
      <c r="H180" s="298"/>
      <c r="I180" s="298"/>
      <c r="J180" s="298"/>
      <c r="K180" s="298"/>
      <c r="L180" s="298"/>
      <c r="M180" s="298"/>
      <c r="N180" s="298"/>
      <c r="O180" s="298"/>
      <c r="P180" s="298"/>
      <c r="Q180" s="298"/>
      <c r="R180" s="298"/>
      <c r="S180" s="298"/>
      <c r="T180" s="298"/>
    </row>
    <row r="181" spans="1:20">
      <c r="A181" s="298"/>
      <c r="B181" s="405"/>
      <c r="C181" s="298"/>
      <c r="D181" s="298"/>
      <c r="E181" s="298"/>
      <c r="F181" s="298"/>
      <c r="G181" s="298"/>
      <c r="H181" s="298"/>
      <c r="I181" s="298"/>
      <c r="J181" s="298"/>
      <c r="K181" s="298"/>
      <c r="L181" s="298"/>
      <c r="M181" s="298"/>
      <c r="N181" s="298"/>
      <c r="O181" s="298"/>
      <c r="P181" s="298"/>
      <c r="Q181" s="298"/>
      <c r="R181" s="298"/>
      <c r="S181" s="298"/>
      <c r="T181" s="298"/>
    </row>
    <row r="182" spans="1:20">
      <c r="A182" s="298"/>
      <c r="B182" s="405"/>
      <c r="C182" s="298"/>
      <c r="D182" s="298"/>
      <c r="E182" s="298"/>
      <c r="F182" s="298"/>
      <c r="G182" s="298"/>
      <c r="H182" s="298"/>
      <c r="I182" s="298"/>
      <c r="J182" s="298"/>
      <c r="K182" s="298"/>
      <c r="L182" s="298"/>
      <c r="M182" s="298"/>
      <c r="N182" s="298"/>
      <c r="O182" s="298"/>
      <c r="P182" s="298"/>
      <c r="Q182" s="298"/>
      <c r="R182" s="298"/>
      <c r="S182" s="298"/>
      <c r="T182" s="298"/>
    </row>
    <row r="183" spans="1:20">
      <c r="A183" s="298"/>
      <c r="B183" s="405"/>
      <c r="C183" s="298"/>
      <c r="D183" s="298"/>
      <c r="E183" s="298"/>
      <c r="F183" s="298"/>
      <c r="G183" s="298"/>
      <c r="H183" s="298"/>
      <c r="I183" s="298"/>
      <c r="J183" s="298"/>
      <c r="K183" s="298"/>
      <c r="L183" s="298"/>
      <c r="M183" s="298"/>
      <c r="N183" s="298"/>
      <c r="O183" s="298"/>
      <c r="P183" s="298"/>
      <c r="Q183" s="298"/>
      <c r="R183" s="298"/>
      <c r="S183" s="298"/>
      <c r="T183" s="298"/>
    </row>
    <row r="184" spans="1:20">
      <c r="A184" s="298"/>
      <c r="B184" s="405"/>
      <c r="C184" s="298"/>
      <c r="D184" s="298"/>
      <c r="E184" s="298"/>
      <c r="F184" s="298"/>
      <c r="G184" s="298"/>
      <c r="H184" s="298"/>
      <c r="I184" s="298"/>
      <c r="J184" s="298"/>
      <c r="K184" s="298"/>
      <c r="L184" s="298"/>
      <c r="M184" s="298"/>
      <c r="N184" s="298"/>
      <c r="O184" s="298"/>
      <c r="P184" s="298"/>
      <c r="Q184" s="298"/>
      <c r="R184" s="298"/>
      <c r="S184" s="298"/>
      <c r="T184" s="298"/>
    </row>
    <row r="185" spans="1:20">
      <c r="A185" s="298"/>
      <c r="B185" s="405"/>
      <c r="C185" s="298"/>
      <c r="D185" s="298"/>
      <c r="E185" s="298"/>
      <c r="F185" s="298"/>
      <c r="G185" s="298"/>
      <c r="H185" s="298"/>
      <c r="I185" s="298"/>
      <c r="J185" s="298"/>
      <c r="K185" s="298"/>
      <c r="L185" s="298"/>
      <c r="M185" s="298"/>
      <c r="N185" s="298"/>
      <c r="O185" s="298"/>
      <c r="P185" s="298"/>
      <c r="Q185" s="298"/>
      <c r="R185" s="298"/>
      <c r="S185" s="298"/>
      <c r="T185" s="298"/>
    </row>
    <row r="186" spans="1:20">
      <c r="A186" s="298"/>
      <c r="B186" s="405"/>
      <c r="C186" s="298"/>
      <c r="D186" s="298"/>
      <c r="E186" s="298"/>
      <c r="F186" s="298"/>
      <c r="G186" s="298"/>
      <c r="H186" s="298"/>
      <c r="I186" s="298"/>
      <c r="J186" s="298"/>
      <c r="K186" s="298"/>
      <c r="L186" s="298"/>
      <c r="M186" s="298"/>
      <c r="N186" s="298"/>
      <c r="O186" s="298"/>
      <c r="P186" s="298"/>
      <c r="Q186" s="298"/>
      <c r="R186" s="298"/>
      <c r="S186" s="298"/>
      <c r="T186" s="298"/>
    </row>
    <row r="187" spans="1:20">
      <c r="A187" s="298"/>
      <c r="B187" s="405"/>
      <c r="C187" s="298"/>
      <c r="D187" s="298"/>
      <c r="E187" s="298"/>
      <c r="F187" s="298"/>
      <c r="G187" s="298"/>
      <c r="H187" s="298"/>
      <c r="I187" s="298"/>
      <c r="J187" s="298"/>
      <c r="K187" s="298"/>
      <c r="L187" s="298"/>
      <c r="M187" s="298"/>
      <c r="N187" s="298"/>
      <c r="O187" s="298"/>
      <c r="P187" s="298"/>
      <c r="Q187" s="298"/>
      <c r="R187" s="298"/>
      <c r="S187" s="298"/>
      <c r="T187" s="298"/>
    </row>
    <row r="188" spans="1:20">
      <c r="A188" s="298"/>
      <c r="B188" s="405"/>
      <c r="C188" s="298"/>
      <c r="D188" s="298"/>
      <c r="E188" s="298"/>
      <c r="F188" s="298"/>
      <c r="G188" s="298"/>
      <c r="H188" s="298"/>
      <c r="I188" s="298"/>
      <c r="J188" s="298"/>
      <c r="K188" s="298"/>
      <c r="L188" s="298"/>
      <c r="M188" s="298"/>
      <c r="N188" s="298"/>
      <c r="O188" s="298"/>
      <c r="P188" s="298"/>
      <c r="Q188" s="298"/>
      <c r="R188" s="298"/>
      <c r="S188" s="298"/>
      <c r="T188" s="298"/>
    </row>
    <row r="189" spans="1:20">
      <c r="A189" s="298"/>
      <c r="B189" s="405"/>
      <c r="C189" s="298"/>
      <c r="D189" s="298"/>
      <c r="E189" s="298"/>
      <c r="F189" s="298"/>
      <c r="G189" s="298"/>
      <c r="H189" s="298"/>
      <c r="I189" s="298"/>
      <c r="J189" s="298"/>
      <c r="K189" s="298"/>
      <c r="L189" s="298"/>
      <c r="M189" s="298"/>
      <c r="N189" s="298"/>
      <c r="O189" s="298"/>
      <c r="P189" s="298"/>
      <c r="Q189" s="298"/>
      <c r="R189" s="298"/>
      <c r="S189" s="298"/>
      <c r="T189" s="298"/>
    </row>
    <row r="190" spans="1:20">
      <c r="A190" s="298"/>
      <c r="B190" s="405"/>
      <c r="C190" s="298"/>
      <c r="D190" s="298"/>
      <c r="E190" s="298"/>
      <c r="F190" s="298"/>
      <c r="G190" s="298"/>
      <c r="H190" s="298"/>
      <c r="I190" s="298"/>
      <c r="J190" s="298"/>
      <c r="K190" s="298"/>
      <c r="L190" s="298"/>
      <c r="M190" s="298"/>
      <c r="N190" s="298"/>
      <c r="O190" s="298"/>
      <c r="P190" s="298"/>
      <c r="Q190" s="298"/>
      <c r="R190" s="298"/>
      <c r="S190" s="298"/>
      <c r="T190" s="298"/>
    </row>
    <row r="191" spans="1:20">
      <c r="A191" s="298"/>
      <c r="B191" s="405"/>
      <c r="C191" s="298"/>
      <c r="D191" s="298"/>
      <c r="E191" s="298"/>
      <c r="F191" s="298"/>
      <c r="G191" s="298"/>
      <c r="H191" s="298"/>
      <c r="I191" s="298"/>
      <c r="J191" s="298"/>
      <c r="K191" s="298"/>
      <c r="L191" s="298"/>
      <c r="M191" s="298"/>
      <c r="N191" s="298"/>
      <c r="O191" s="298"/>
      <c r="P191" s="298"/>
      <c r="Q191" s="298"/>
      <c r="R191" s="298"/>
      <c r="S191" s="298"/>
      <c r="T191" s="298"/>
    </row>
    <row r="192" spans="1:20">
      <c r="A192" s="298"/>
      <c r="B192" s="405"/>
      <c r="C192" s="298"/>
      <c r="D192" s="298"/>
      <c r="E192" s="298"/>
      <c r="F192" s="298"/>
      <c r="G192" s="298"/>
      <c r="H192" s="298"/>
      <c r="I192" s="298"/>
      <c r="J192" s="298"/>
      <c r="K192" s="298"/>
      <c r="L192" s="298"/>
      <c r="M192" s="298"/>
      <c r="N192" s="298"/>
      <c r="O192" s="298"/>
      <c r="P192" s="298"/>
      <c r="Q192" s="298"/>
      <c r="R192" s="298"/>
      <c r="S192" s="298"/>
      <c r="T192" s="298"/>
    </row>
    <row r="193" spans="1:20">
      <c r="A193" s="298"/>
      <c r="B193" s="405"/>
      <c r="C193" s="298"/>
      <c r="D193" s="298"/>
      <c r="E193" s="298"/>
      <c r="F193" s="298"/>
      <c r="G193" s="298"/>
      <c r="H193" s="298"/>
      <c r="I193" s="298"/>
      <c r="J193" s="298"/>
      <c r="K193" s="298"/>
      <c r="L193" s="298"/>
      <c r="M193" s="298"/>
      <c r="N193" s="298"/>
      <c r="O193" s="298"/>
      <c r="P193" s="298"/>
      <c r="Q193" s="298"/>
      <c r="R193" s="298"/>
      <c r="S193" s="298"/>
      <c r="T193" s="298"/>
    </row>
    <row r="194" spans="1:20">
      <c r="A194" s="298"/>
      <c r="B194" s="405"/>
      <c r="C194" s="298"/>
      <c r="D194" s="298"/>
      <c r="E194" s="298"/>
      <c r="F194" s="298"/>
      <c r="G194" s="298"/>
      <c r="H194" s="298"/>
      <c r="I194" s="298"/>
      <c r="J194" s="298"/>
      <c r="K194" s="298"/>
      <c r="L194" s="298"/>
      <c r="M194" s="298"/>
      <c r="N194" s="298"/>
      <c r="O194" s="298"/>
      <c r="P194" s="298"/>
      <c r="Q194" s="298"/>
      <c r="R194" s="298"/>
      <c r="S194" s="298"/>
      <c r="T194" s="298"/>
    </row>
    <row r="195" spans="1:20">
      <c r="A195" s="298"/>
      <c r="B195" s="405"/>
      <c r="C195" s="298"/>
      <c r="D195" s="298"/>
      <c r="E195" s="298"/>
      <c r="F195" s="298"/>
      <c r="G195" s="298"/>
      <c r="H195" s="298"/>
      <c r="I195" s="298"/>
      <c r="J195" s="298"/>
      <c r="K195" s="298"/>
      <c r="L195" s="298"/>
      <c r="M195" s="298"/>
      <c r="N195" s="298"/>
      <c r="O195" s="298"/>
      <c r="P195" s="298"/>
      <c r="Q195" s="298"/>
      <c r="R195" s="298"/>
      <c r="S195" s="298"/>
      <c r="T195" s="298"/>
    </row>
    <row r="196" spans="1:20">
      <c r="A196" s="298"/>
      <c r="B196" s="405"/>
      <c r="C196" s="298"/>
      <c r="D196" s="298"/>
      <c r="E196" s="298"/>
      <c r="F196" s="298"/>
      <c r="G196" s="298"/>
      <c r="H196" s="298"/>
      <c r="I196" s="298"/>
      <c r="J196" s="298"/>
      <c r="K196" s="298"/>
      <c r="L196" s="298"/>
      <c r="M196" s="298"/>
      <c r="N196" s="298"/>
      <c r="O196" s="298"/>
      <c r="P196" s="298"/>
      <c r="Q196" s="298"/>
      <c r="R196" s="298"/>
      <c r="S196" s="298"/>
      <c r="T196" s="298"/>
    </row>
    <row r="197" spans="1:20">
      <c r="A197" s="298"/>
      <c r="B197" s="405"/>
      <c r="C197" s="298"/>
      <c r="D197" s="298"/>
      <c r="E197" s="298"/>
      <c r="F197" s="298"/>
      <c r="G197" s="298"/>
      <c r="H197" s="298"/>
      <c r="I197" s="298"/>
      <c r="J197" s="298"/>
      <c r="K197" s="298"/>
      <c r="L197" s="298"/>
      <c r="M197" s="298"/>
      <c r="N197" s="298"/>
      <c r="O197" s="298"/>
      <c r="P197" s="298"/>
      <c r="Q197" s="298"/>
      <c r="R197" s="298"/>
      <c r="S197" s="298"/>
      <c r="T197" s="298"/>
    </row>
    <row r="198" spans="1:20">
      <c r="A198" s="298"/>
      <c r="B198" s="405"/>
      <c r="C198" s="298"/>
      <c r="D198" s="298"/>
      <c r="E198" s="298"/>
      <c r="F198" s="298"/>
      <c r="G198" s="298"/>
      <c r="H198" s="298"/>
      <c r="I198" s="298"/>
      <c r="J198" s="298"/>
      <c r="K198" s="298"/>
      <c r="L198" s="298"/>
      <c r="M198" s="298"/>
      <c r="N198" s="298"/>
      <c r="O198" s="298"/>
      <c r="P198" s="298"/>
      <c r="Q198" s="298"/>
      <c r="R198" s="298"/>
      <c r="S198" s="298"/>
      <c r="T198" s="298"/>
    </row>
    <row r="199" spans="1:20">
      <c r="A199" s="298"/>
      <c r="B199" s="405"/>
      <c r="C199" s="298"/>
      <c r="D199" s="298"/>
      <c r="E199" s="298"/>
      <c r="F199" s="298"/>
      <c r="G199" s="298"/>
      <c r="H199" s="298"/>
      <c r="I199" s="298"/>
      <c r="J199" s="298"/>
      <c r="K199" s="298"/>
      <c r="L199" s="298"/>
      <c r="M199" s="298"/>
      <c r="N199" s="298"/>
      <c r="O199" s="298"/>
      <c r="P199" s="298"/>
      <c r="Q199" s="298"/>
      <c r="R199" s="298"/>
      <c r="S199" s="298"/>
      <c r="T199" s="298"/>
    </row>
    <row r="200" spans="1:20">
      <c r="A200" s="298"/>
      <c r="B200" s="405"/>
      <c r="C200" s="298"/>
      <c r="D200" s="298"/>
      <c r="E200" s="298"/>
      <c r="F200" s="298"/>
      <c r="G200" s="298"/>
      <c r="H200" s="298"/>
      <c r="I200" s="298"/>
      <c r="J200" s="298"/>
      <c r="K200" s="298"/>
      <c r="L200" s="298"/>
      <c r="M200" s="298"/>
      <c r="N200" s="298"/>
      <c r="O200" s="298"/>
      <c r="P200" s="298"/>
      <c r="Q200" s="298"/>
      <c r="R200" s="298"/>
      <c r="S200" s="298"/>
      <c r="T200" s="298"/>
    </row>
    <row r="201" spans="1:20">
      <c r="A201" s="298"/>
      <c r="B201" s="405"/>
      <c r="C201" s="298"/>
      <c r="D201" s="298"/>
      <c r="E201" s="298"/>
      <c r="F201" s="298"/>
      <c r="G201" s="298"/>
      <c r="H201" s="298"/>
      <c r="I201" s="298"/>
      <c r="J201" s="298"/>
      <c r="K201" s="298"/>
      <c r="L201" s="298"/>
      <c r="M201" s="298"/>
      <c r="N201" s="298"/>
      <c r="O201" s="298"/>
      <c r="P201" s="298"/>
      <c r="Q201" s="298"/>
      <c r="R201" s="298"/>
      <c r="S201" s="298"/>
      <c r="T201" s="298"/>
    </row>
    <row r="202" spans="1:20">
      <c r="A202" s="298"/>
      <c r="B202" s="405"/>
      <c r="C202" s="298"/>
      <c r="D202" s="298"/>
      <c r="E202" s="298"/>
      <c r="F202" s="298"/>
      <c r="G202" s="298"/>
      <c r="H202" s="298"/>
      <c r="I202" s="298"/>
      <c r="J202" s="298"/>
      <c r="K202" s="298"/>
      <c r="L202" s="298"/>
      <c r="M202" s="298"/>
      <c r="N202" s="298"/>
      <c r="O202" s="298"/>
      <c r="P202" s="298"/>
      <c r="Q202" s="298"/>
      <c r="R202" s="298"/>
      <c r="S202" s="298"/>
      <c r="T202" s="298"/>
    </row>
    <row r="203" spans="1:20">
      <c r="A203" s="298"/>
      <c r="B203" s="405"/>
      <c r="C203" s="298"/>
      <c r="D203" s="298"/>
      <c r="E203" s="298"/>
      <c r="F203" s="298"/>
      <c r="G203" s="298"/>
      <c r="H203" s="298"/>
      <c r="I203" s="298"/>
      <c r="J203" s="298"/>
      <c r="K203" s="298"/>
      <c r="L203" s="298"/>
      <c r="M203" s="298"/>
      <c r="N203" s="298"/>
      <c r="O203" s="298"/>
      <c r="P203" s="298"/>
      <c r="Q203" s="298"/>
      <c r="R203" s="298"/>
      <c r="S203" s="298"/>
      <c r="T203" s="298"/>
    </row>
    <row r="204" spans="1:20">
      <c r="A204" s="298"/>
      <c r="B204" s="405"/>
      <c r="C204" s="298"/>
      <c r="D204" s="298"/>
      <c r="E204" s="298"/>
      <c r="F204" s="298"/>
      <c r="G204" s="298"/>
      <c r="H204" s="298"/>
      <c r="I204" s="298"/>
      <c r="J204" s="298"/>
      <c r="K204" s="298"/>
      <c r="L204" s="298"/>
      <c r="M204" s="298"/>
      <c r="N204" s="298"/>
      <c r="O204" s="298"/>
      <c r="P204" s="298"/>
      <c r="Q204" s="298"/>
      <c r="R204" s="298"/>
      <c r="S204" s="298"/>
      <c r="T204" s="298"/>
    </row>
    <row r="205" spans="1:20">
      <c r="A205" s="298"/>
      <c r="B205" s="405"/>
      <c r="C205" s="298"/>
      <c r="D205" s="298"/>
      <c r="E205" s="298"/>
      <c r="F205" s="298"/>
      <c r="G205" s="298"/>
      <c r="H205" s="298"/>
      <c r="I205" s="298"/>
      <c r="J205" s="298"/>
      <c r="K205" s="298"/>
      <c r="L205" s="298"/>
      <c r="M205" s="298"/>
      <c r="N205" s="298"/>
      <c r="O205" s="298"/>
      <c r="P205" s="298"/>
      <c r="Q205" s="298"/>
      <c r="R205" s="298"/>
      <c r="S205" s="298"/>
      <c r="T205" s="298"/>
    </row>
    <row r="206" spans="1:20">
      <c r="A206" s="298"/>
      <c r="B206" s="405"/>
      <c r="C206" s="298"/>
      <c r="D206" s="298"/>
      <c r="E206" s="298"/>
      <c r="F206" s="298"/>
      <c r="G206" s="298"/>
      <c r="H206" s="298"/>
      <c r="I206" s="298"/>
      <c r="J206" s="298"/>
      <c r="K206" s="298"/>
      <c r="L206" s="298"/>
      <c r="M206" s="298"/>
      <c r="N206" s="298"/>
      <c r="O206" s="298"/>
      <c r="P206" s="298"/>
      <c r="Q206" s="298"/>
      <c r="R206" s="298"/>
      <c r="S206" s="298"/>
      <c r="T206" s="298"/>
    </row>
    <row r="207" spans="1:20">
      <c r="A207" s="298"/>
      <c r="B207" s="405"/>
      <c r="C207" s="298"/>
      <c r="D207" s="298"/>
      <c r="E207" s="298"/>
      <c r="F207" s="298"/>
      <c r="G207" s="298"/>
      <c r="H207" s="298"/>
      <c r="I207" s="298"/>
      <c r="J207" s="298"/>
      <c r="K207" s="298"/>
      <c r="L207" s="298"/>
      <c r="M207" s="298"/>
      <c r="N207" s="298"/>
      <c r="O207" s="298"/>
      <c r="P207" s="298"/>
      <c r="Q207" s="298"/>
      <c r="R207" s="298"/>
      <c r="S207" s="298"/>
      <c r="T207" s="298"/>
    </row>
    <row r="208" spans="1:20">
      <c r="A208" s="298"/>
      <c r="B208" s="405"/>
      <c r="C208" s="298"/>
      <c r="D208" s="298"/>
      <c r="E208" s="298"/>
      <c r="F208" s="298"/>
      <c r="G208" s="298"/>
      <c r="H208" s="298"/>
      <c r="I208" s="298"/>
      <c r="J208" s="298"/>
      <c r="K208" s="298"/>
      <c r="L208" s="298"/>
      <c r="M208" s="298"/>
      <c r="N208" s="298"/>
      <c r="O208" s="298"/>
      <c r="P208" s="298"/>
      <c r="Q208" s="298"/>
      <c r="R208" s="298"/>
      <c r="S208" s="298"/>
      <c r="T208" s="298"/>
    </row>
    <row r="209" spans="1:20">
      <c r="A209" s="298"/>
      <c r="B209" s="405"/>
      <c r="C209" s="298"/>
      <c r="D209" s="298"/>
      <c r="E209" s="298"/>
      <c r="F209" s="298"/>
      <c r="G209" s="298"/>
      <c r="H209" s="298"/>
      <c r="I209" s="298"/>
      <c r="J209" s="298"/>
      <c r="K209" s="298"/>
      <c r="L209" s="298"/>
      <c r="M209" s="298"/>
      <c r="N209" s="298"/>
      <c r="O209" s="298"/>
      <c r="P209" s="298"/>
      <c r="Q209" s="298"/>
      <c r="R209" s="298"/>
      <c r="S209" s="298"/>
      <c r="T209" s="298"/>
    </row>
    <row r="210" spans="1:20">
      <c r="A210" s="298"/>
      <c r="B210" s="405"/>
      <c r="C210" s="298"/>
      <c r="D210" s="298"/>
      <c r="E210" s="298"/>
      <c r="F210" s="298"/>
      <c r="G210" s="298"/>
      <c r="H210" s="298"/>
      <c r="I210" s="298"/>
      <c r="J210" s="298"/>
      <c r="K210" s="298"/>
      <c r="L210" s="298"/>
      <c r="M210" s="298"/>
      <c r="N210" s="298"/>
      <c r="O210" s="298"/>
      <c r="P210" s="298"/>
      <c r="Q210" s="298"/>
      <c r="R210" s="298"/>
      <c r="S210" s="298"/>
      <c r="T210" s="298"/>
    </row>
    <row r="211" spans="1:20">
      <c r="A211" s="298"/>
      <c r="B211" s="405"/>
      <c r="C211" s="298"/>
      <c r="D211" s="298"/>
      <c r="E211" s="298"/>
      <c r="F211" s="298"/>
      <c r="G211" s="298"/>
      <c r="H211" s="298"/>
      <c r="I211" s="298"/>
      <c r="J211" s="298"/>
      <c r="K211" s="298"/>
      <c r="L211" s="298"/>
      <c r="M211" s="298"/>
      <c r="N211" s="298"/>
      <c r="O211" s="298"/>
      <c r="P211" s="298"/>
      <c r="Q211" s="298"/>
      <c r="R211" s="298"/>
      <c r="S211" s="298"/>
      <c r="T211" s="298"/>
    </row>
    <row r="212" spans="1:20">
      <c r="A212" s="298"/>
      <c r="B212" s="405"/>
      <c r="C212" s="298"/>
      <c r="D212" s="298"/>
      <c r="E212" s="298"/>
      <c r="F212" s="298"/>
      <c r="G212" s="298"/>
      <c r="H212" s="298"/>
      <c r="I212" s="298"/>
      <c r="J212" s="298"/>
      <c r="K212" s="298"/>
      <c r="L212" s="298"/>
      <c r="M212" s="298"/>
      <c r="N212" s="298"/>
      <c r="O212" s="298"/>
      <c r="P212" s="298"/>
      <c r="Q212" s="298"/>
      <c r="R212" s="298"/>
      <c r="S212" s="298"/>
      <c r="T212" s="298"/>
    </row>
    <row r="213" spans="1:20">
      <c r="A213" s="298"/>
      <c r="B213" s="405"/>
      <c r="C213" s="298"/>
      <c r="D213" s="298"/>
      <c r="E213" s="298"/>
      <c r="F213" s="298"/>
      <c r="G213" s="298"/>
      <c r="H213" s="298"/>
      <c r="I213" s="298"/>
      <c r="J213" s="298"/>
      <c r="K213" s="298"/>
      <c r="L213" s="298"/>
      <c r="M213" s="298"/>
      <c r="N213" s="298"/>
      <c r="O213" s="298"/>
      <c r="P213" s="298"/>
      <c r="Q213" s="298"/>
      <c r="R213" s="298"/>
      <c r="S213" s="298"/>
      <c r="T213" s="298"/>
    </row>
    <row r="214" spans="1:20">
      <c r="A214" s="298"/>
      <c r="B214" s="405"/>
      <c r="C214" s="298"/>
      <c r="D214" s="298"/>
      <c r="E214" s="298"/>
      <c r="F214" s="298"/>
      <c r="G214" s="298"/>
      <c r="H214" s="298"/>
      <c r="I214" s="298"/>
      <c r="J214" s="298"/>
      <c r="K214" s="298"/>
      <c r="L214" s="298"/>
      <c r="M214" s="298"/>
      <c r="N214" s="298"/>
      <c r="O214" s="298"/>
      <c r="P214" s="298"/>
      <c r="Q214" s="298"/>
      <c r="R214" s="298"/>
      <c r="S214" s="298"/>
      <c r="T214" s="298"/>
    </row>
    <row r="215" spans="1:20">
      <c r="A215" s="298"/>
      <c r="B215" s="405"/>
      <c r="C215" s="298"/>
      <c r="D215" s="298"/>
      <c r="E215" s="298"/>
      <c r="F215" s="298"/>
      <c r="G215" s="298"/>
      <c r="H215" s="298"/>
      <c r="I215" s="298"/>
      <c r="J215" s="298"/>
      <c r="K215" s="298"/>
      <c r="L215" s="298"/>
      <c r="M215" s="298"/>
      <c r="N215" s="298"/>
      <c r="O215" s="298"/>
      <c r="P215" s="298"/>
      <c r="Q215" s="298"/>
      <c r="R215" s="298"/>
      <c r="S215" s="298"/>
      <c r="T215" s="298"/>
    </row>
    <row r="216" spans="1:20">
      <c r="A216" s="298"/>
      <c r="B216" s="405"/>
      <c r="C216" s="298"/>
      <c r="D216" s="298"/>
      <c r="E216" s="298"/>
      <c r="F216" s="298"/>
      <c r="G216" s="298"/>
      <c r="H216" s="298"/>
      <c r="I216" s="298"/>
      <c r="J216" s="298"/>
      <c r="K216" s="298"/>
      <c r="L216" s="298"/>
      <c r="M216" s="298"/>
      <c r="N216" s="298"/>
      <c r="O216" s="298"/>
      <c r="P216" s="298"/>
      <c r="Q216" s="298"/>
      <c r="R216" s="298"/>
      <c r="S216" s="298"/>
      <c r="T216" s="298"/>
    </row>
    <row r="217" spans="1:20">
      <c r="A217" s="298"/>
      <c r="B217" s="405"/>
      <c r="C217" s="298"/>
      <c r="D217" s="298"/>
      <c r="E217" s="298"/>
      <c r="F217" s="298"/>
      <c r="G217" s="298"/>
      <c r="H217" s="298"/>
      <c r="I217" s="298"/>
      <c r="J217" s="298"/>
      <c r="K217" s="298"/>
      <c r="L217" s="298"/>
      <c r="M217" s="298"/>
      <c r="N217" s="298"/>
      <c r="O217" s="298"/>
      <c r="P217" s="298"/>
      <c r="Q217" s="298"/>
      <c r="R217" s="298"/>
      <c r="S217" s="298"/>
      <c r="T217" s="298"/>
    </row>
    <row r="218" spans="1:20">
      <c r="A218" s="298"/>
      <c r="B218" s="405"/>
      <c r="C218" s="298"/>
      <c r="D218" s="298"/>
      <c r="E218" s="298"/>
      <c r="F218" s="298"/>
      <c r="G218" s="298"/>
      <c r="H218" s="298"/>
      <c r="I218" s="298"/>
      <c r="J218" s="298"/>
      <c r="K218" s="298"/>
      <c r="L218" s="298"/>
      <c r="M218" s="298"/>
      <c r="N218" s="298"/>
      <c r="O218" s="298"/>
      <c r="P218" s="298"/>
      <c r="Q218" s="298"/>
      <c r="R218" s="298"/>
      <c r="S218" s="298"/>
      <c r="T218" s="298"/>
    </row>
    <row r="219" spans="1:20">
      <c r="A219" s="298"/>
      <c r="B219" s="405"/>
      <c r="C219" s="298"/>
      <c r="D219" s="298"/>
      <c r="E219" s="298"/>
      <c r="F219" s="298"/>
      <c r="G219" s="298"/>
      <c r="H219" s="298"/>
      <c r="I219" s="298"/>
      <c r="J219" s="298"/>
      <c r="K219" s="298"/>
      <c r="L219" s="298"/>
      <c r="M219" s="298"/>
      <c r="N219" s="298"/>
      <c r="O219" s="298"/>
      <c r="P219" s="298"/>
      <c r="Q219" s="298"/>
      <c r="R219" s="298"/>
      <c r="S219" s="298"/>
      <c r="T219" s="298"/>
    </row>
    <row r="220" spans="1:20">
      <c r="A220" s="298"/>
      <c r="B220" s="405"/>
      <c r="C220" s="298"/>
      <c r="D220" s="298"/>
      <c r="E220" s="298"/>
      <c r="F220" s="298"/>
      <c r="G220" s="298"/>
      <c r="H220" s="298"/>
      <c r="I220" s="298"/>
      <c r="J220" s="298"/>
      <c r="K220" s="298"/>
      <c r="L220" s="298"/>
      <c r="M220" s="298"/>
      <c r="N220" s="298"/>
      <c r="O220" s="298"/>
      <c r="P220" s="298"/>
      <c r="Q220" s="298"/>
      <c r="R220" s="298"/>
      <c r="S220" s="298"/>
      <c r="T220" s="298"/>
    </row>
    <row r="221" spans="1:20">
      <c r="A221" s="298"/>
      <c r="B221" s="405"/>
      <c r="C221" s="298"/>
      <c r="D221" s="298"/>
      <c r="E221" s="298"/>
      <c r="F221" s="298"/>
      <c r="G221" s="298"/>
      <c r="H221" s="298"/>
      <c r="I221" s="298"/>
      <c r="J221" s="298"/>
      <c r="K221" s="298"/>
      <c r="L221" s="298"/>
      <c r="M221" s="298"/>
      <c r="N221" s="298"/>
      <c r="O221" s="298"/>
      <c r="P221" s="298"/>
      <c r="Q221" s="298"/>
      <c r="R221" s="298"/>
      <c r="S221" s="298"/>
      <c r="T221" s="298"/>
    </row>
    <row r="222" spans="1:20">
      <c r="A222" s="298"/>
      <c r="B222" s="405"/>
      <c r="C222" s="298"/>
      <c r="D222" s="298"/>
      <c r="E222" s="298"/>
      <c r="F222" s="298"/>
      <c r="G222" s="298"/>
      <c r="H222" s="298"/>
      <c r="I222" s="298"/>
      <c r="J222" s="298"/>
      <c r="K222" s="298"/>
      <c r="L222" s="298"/>
      <c r="M222" s="298"/>
      <c r="N222" s="298"/>
      <c r="O222" s="298"/>
      <c r="P222" s="298"/>
      <c r="Q222" s="298"/>
      <c r="R222" s="298"/>
      <c r="S222" s="298"/>
      <c r="T222" s="298"/>
    </row>
    <row r="223" spans="1:20">
      <c r="A223" s="298"/>
      <c r="B223" s="405"/>
      <c r="C223" s="298"/>
      <c r="D223" s="298"/>
      <c r="E223" s="298"/>
      <c r="F223" s="298"/>
      <c r="G223" s="298"/>
      <c r="H223" s="298"/>
      <c r="I223" s="298"/>
      <c r="J223" s="298"/>
      <c r="K223" s="298"/>
      <c r="L223" s="298"/>
      <c r="M223" s="298"/>
      <c r="N223" s="298"/>
      <c r="O223" s="298"/>
      <c r="P223" s="298"/>
      <c r="Q223" s="298"/>
      <c r="R223" s="298"/>
      <c r="S223" s="298"/>
      <c r="T223" s="298"/>
    </row>
    <row r="224" spans="1:20">
      <c r="A224" s="298"/>
      <c r="B224" s="405"/>
      <c r="C224" s="298"/>
      <c r="D224" s="298"/>
      <c r="E224" s="298"/>
      <c r="F224" s="298"/>
      <c r="G224" s="298"/>
      <c r="H224" s="298"/>
      <c r="I224" s="298"/>
      <c r="J224" s="298"/>
      <c r="K224" s="298"/>
      <c r="L224" s="298"/>
      <c r="M224" s="298"/>
      <c r="N224" s="298"/>
      <c r="O224" s="298"/>
      <c r="P224" s="298"/>
      <c r="Q224" s="298"/>
      <c r="R224" s="298"/>
      <c r="S224" s="298"/>
      <c r="T224" s="298"/>
    </row>
    <row r="225" spans="1:20">
      <c r="A225" s="298"/>
      <c r="B225" s="405"/>
      <c r="C225" s="298"/>
      <c r="D225" s="298"/>
      <c r="E225" s="298"/>
      <c r="F225" s="298"/>
      <c r="G225" s="298"/>
      <c r="H225" s="298"/>
      <c r="I225" s="298"/>
      <c r="J225" s="298"/>
      <c r="K225" s="298"/>
      <c r="L225" s="298"/>
      <c r="M225" s="298"/>
      <c r="N225" s="298"/>
      <c r="O225" s="298"/>
      <c r="P225" s="298"/>
      <c r="Q225" s="298"/>
      <c r="R225" s="298"/>
      <c r="S225" s="298"/>
      <c r="T225" s="298"/>
    </row>
    <row r="226" spans="1:20">
      <c r="A226" s="298"/>
      <c r="B226" s="405"/>
      <c r="C226" s="298"/>
      <c r="D226" s="298"/>
      <c r="E226" s="298"/>
      <c r="F226" s="298"/>
      <c r="G226" s="298"/>
      <c r="H226" s="298"/>
      <c r="I226" s="298"/>
      <c r="J226" s="298"/>
      <c r="K226" s="298"/>
      <c r="L226" s="298"/>
      <c r="M226" s="298"/>
      <c r="N226" s="298"/>
      <c r="O226" s="298"/>
      <c r="P226" s="298"/>
      <c r="Q226" s="298"/>
      <c r="R226" s="298"/>
      <c r="S226" s="298"/>
      <c r="T226" s="298"/>
    </row>
    <row r="227" spans="1:20">
      <c r="A227" s="298"/>
      <c r="B227" s="405"/>
      <c r="C227" s="298"/>
      <c r="D227" s="298"/>
      <c r="E227" s="298"/>
      <c r="F227" s="298"/>
      <c r="G227" s="298"/>
      <c r="H227" s="298"/>
      <c r="I227" s="298"/>
      <c r="J227" s="298"/>
      <c r="K227" s="298"/>
      <c r="L227" s="298"/>
      <c r="M227" s="298"/>
      <c r="N227" s="298"/>
      <c r="O227" s="298"/>
      <c r="P227" s="298"/>
      <c r="Q227" s="298"/>
      <c r="R227" s="298"/>
      <c r="S227" s="298"/>
      <c r="T227" s="298"/>
    </row>
    <row r="228" spans="1:20">
      <c r="A228" s="298"/>
      <c r="B228" s="405"/>
      <c r="C228" s="298"/>
      <c r="D228" s="298"/>
      <c r="E228" s="298"/>
      <c r="F228" s="298"/>
      <c r="G228" s="298"/>
      <c r="H228" s="298"/>
      <c r="I228" s="298"/>
      <c r="J228" s="298"/>
      <c r="K228" s="298"/>
      <c r="L228" s="298"/>
      <c r="M228" s="298"/>
      <c r="N228" s="298"/>
      <c r="O228" s="298"/>
      <c r="P228" s="298"/>
      <c r="Q228" s="298"/>
      <c r="R228" s="298"/>
      <c r="S228" s="298"/>
      <c r="T228" s="298"/>
    </row>
    <row r="229" spans="1:20">
      <c r="A229" s="298"/>
      <c r="B229" s="405"/>
      <c r="C229" s="298"/>
      <c r="D229" s="298"/>
      <c r="E229" s="298"/>
      <c r="F229" s="298"/>
      <c r="G229" s="298"/>
      <c r="H229" s="298"/>
      <c r="I229" s="298"/>
      <c r="J229" s="298"/>
      <c r="K229" s="298"/>
      <c r="L229" s="298"/>
      <c r="M229" s="298"/>
      <c r="N229" s="298"/>
      <c r="O229" s="298"/>
      <c r="P229" s="298"/>
      <c r="Q229" s="298"/>
      <c r="R229" s="298"/>
      <c r="S229" s="298"/>
      <c r="T229" s="298"/>
    </row>
    <row r="230" spans="1:20">
      <c r="A230" s="298"/>
      <c r="B230" s="405"/>
      <c r="C230" s="298"/>
      <c r="D230" s="298"/>
      <c r="E230" s="298"/>
      <c r="F230" s="298"/>
      <c r="G230" s="298"/>
      <c r="H230" s="298"/>
      <c r="I230" s="298"/>
      <c r="J230" s="298"/>
      <c r="K230" s="298"/>
      <c r="L230" s="298"/>
      <c r="M230" s="298"/>
      <c r="N230" s="298"/>
      <c r="O230" s="298"/>
      <c r="P230" s="298"/>
      <c r="Q230" s="298"/>
      <c r="R230" s="298"/>
      <c r="S230" s="298"/>
      <c r="T230" s="298"/>
    </row>
    <row r="231" spans="1:20">
      <c r="A231" s="298"/>
      <c r="B231" s="405"/>
      <c r="C231" s="298"/>
      <c r="D231" s="298"/>
      <c r="E231" s="298"/>
      <c r="F231" s="298"/>
      <c r="G231" s="298"/>
      <c r="H231" s="298"/>
      <c r="I231" s="298"/>
      <c r="J231" s="298"/>
      <c r="K231" s="298"/>
      <c r="L231" s="298"/>
      <c r="M231" s="298"/>
      <c r="N231" s="298"/>
      <c r="O231" s="298"/>
      <c r="P231" s="298"/>
      <c r="Q231" s="298"/>
      <c r="R231" s="298"/>
      <c r="S231" s="298"/>
      <c r="T231" s="298"/>
    </row>
    <row r="232" spans="1:20">
      <c r="A232" s="298"/>
      <c r="B232" s="405"/>
      <c r="C232" s="298"/>
      <c r="D232" s="298"/>
      <c r="E232" s="298"/>
      <c r="F232" s="298"/>
      <c r="G232" s="298"/>
      <c r="H232" s="298"/>
      <c r="I232" s="298"/>
      <c r="J232" s="298"/>
      <c r="K232" s="298"/>
      <c r="L232" s="298"/>
      <c r="M232" s="298"/>
      <c r="N232" s="298"/>
      <c r="O232" s="298"/>
      <c r="P232" s="298"/>
      <c r="Q232" s="298"/>
      <c r="R232" s="298"/>
      <c r="S232" s="298"/>
      <c r="T232" s="298"/>
    </row>
    <row r="233" spans="1:20">
      <c r="A233" s="298"/>
      <c r="B233" s="405"/>
      <c r="C233" s="298"/>
      <c r="D233" s="298"/>
      <c r="E233" s="298"/>
      <c r="F233" s="298"/>
      <c r="G233" s="298"/>
      <c r="H233" s="298"/>
      <c r="I233" s="298"/>
      <c r="J233" s="298"/>
      <c r="K233" s="298"/>
      <c r="L233" s="298"/>
      <c r="M233" s="298"/>
      <c r="N233" s="298"/>
      <c r="O233" s="298"/>
      <c r="P233" s="298"/>
      <c r="Q233" s="298"/>
      <c r="R233" s="298"/>
      <c r="S233" s="298"/>
      <c r="T233" s="298"/>
    </row>
    <row r="234" spans="1:20">
      <c r="A234" s="298"/>
      <c r="B234" s="405"/>
      <c r="C234" s="298"/>
      <c r="D234" s="298"/>
      <c r="E234" s="298"/>
      <c r="F234" s="298"/>
      <c r="G234" s="298"/>
      <c r="H234" s="298"/>
      <c r="I234" s="298"/>
      <c r="J234" s="298"/>
      <c r="K234" s="298"/>
      <c r="L234" s="298"/>
      <c r="M234" s="298"/>
      <c r="N234" s="298"/>
      <c r="O234" s="298"/>
      <c r="P234" s="298"/>
      <c r="Q234" s="298"/>
      <c r="R234" s="298"/>
      <c r="S234" s="298"/>
      <c r="T234" s="298"/>
    </row>
    <row r="235" spans="1:20">
      <c r="A235" s="298"/>
      <c r="B235" s="405"/>
      <c r="C235" s="298"/>
      <c r="D235" s="298"/>
      <c r="E235" s="298"/>
      <c r="F235" s="298"/>
      <c r="G235" s="298"/>
      <c r="H235" s="298"/>
      <c r="I235" s="298"/>
      <c r="J235" s="298"/>
      <c r="K235" s="298"/>
      <c r="L235" s="298"/>
      <c r="M235" s="298"/>
      <c r="N235" s="298"/>
      <c r="O235" s="298"/>
      <c r="P235" s="298"/>
      <c r="Q235" s="298"/>
      <c r="R235" s="298"/>
      <c r="S235" s="298"/>
      <c r="T235" s="298"/>
    </row>
    <row r="236" spans="1:20">
      <c r="A236" s="298"/>
      <c r="B236" s="405"/>
      <c r="C236" s="298"/>
      <c r="D236" s="298"/>
      <c r="E236" s="298"/>
      <c r="F236" s="298"/>
      <c r="G236" s="298"/>
      <c r="H236" s="298"/>
      <c r="I236" s="298"/>
      <c r="J236" s="298"/>
      <c r="K236" s="298"/>
      <c r="L236" s="298"/>
      <c r="M236" s="298"/>
      <c r="N236" s="298"/>
      <c r="O236" s="298"/>
      <c r="P236" s="298"/>
      <c r="Q236" s="298"/>
      <c r="R236" s="298"/>
      <c r="S236" s="298"/>
      <c r="T236" s="298"/>
    </row>
    <row r="237" spans="1:20">
      <c r="A237" s="298"/>
      <c r="B237" s="405"/>
      <c r="C237" s="298"/>
      <c r="D237" s="298"/>
      <c r="E237" s="298"/>
      <c r="F237" s="298"/>
      <c r="G237" s="298"/>
      <c r="H237" s="298"/>
      <c r="I237" s="298"/>
      <c r="J237" s="298"/>
      <c r="K237" s="298"/>
      <c r="L237" s="298"/>
      <c r="M237" s="298"/>
      <c r="N237" s="298"/>
      <c r="O237" s="298"/>
      <c r="P237" s="298"/>
      <c r="Q237" s="298"/>
      <c r="R237" s="298"/>
      <c r="S237" s="298"/>
      <c r="T237" s="298"/>
    </row>
    <row r="238" spans="1:20">
      <c r="A238" s="298"/>
      <c r="B238" s="405"/>
      <c r="C238" s="298"/>
      <c r="D238" s="298"/>
      <c r="E238" s="298"/>
      <c r="F238" s="298"/>
      <c r="G238" s="298"/>
      <c r="H238" s="298"/>
      <c r="I238" s="298"/>
      <c r="J238" s="298"/>
      <c r="K238" s="298"/>
      <c r="L238" s="298"/>
      <c r="M238" s="298"/>
      <c r="N238" s="298"/>
      <c r="O238" s="298"/>
      <c r="P238" s="298"/>
      <c r="Q238" s="298"/>
      <c r="R238" s="298"/>
      <c r="S238" s="298"/>
      <c r="T238" s="298"/>
    </row>
    <row r="239" spans="1:20">
      <c r="A239" s="298"/>
      <c r="B239" s="405"/>
      <c r="C239" s="298"/>
      <c r="D239" s="298"/>
      <c r="E239" s="298"/>
      <c r="F239" s="298"/>
      <c r="G239" s="298"/>
      <c r="H239" s="298"/>
      <c r="I239" s="298"/>
      <c r="J239" s="298"/>
      <c r="K239" s="298"/>
      <c r="L239" s="298"/>
      <c r="M239" s="298"/>
      <c r="N239" s="298"/>
      <c r="O239" s="298"/>
      <c r="P239" s="298"/>
      <c r="Q239" s="298"/>
      <c r="R239" s="298"/>
      <c r="S239" s="298"/>
      <c r="T239" s="298"/>
    </row>
    <row r="240" spans="1:20">
      <c r="A240" s="298"/>
      <c r="B240" s="405"/>
      <c r="C240" s="298"/>
      <c r="D240" s="298"/>
      <c r="E240" s="298"/>
      <c r="F240" s="298"/>
      <c r="G240" s="298"/>
      <c r="H240" s="298"/>
      <c r="I240" s="298"/>
      <c r="J240" s="298"/>
      <c r="K240" s="298"/>
      <c r="L240" s="298"/>
      <c r="M240" s="298"/>
      <c r="N240" s="298"/>
      <c r="O240" s="298"/>
      <c r="P240" s="298"/>
      <c r="Q240" s="298"/>
      <c r="R240" s="298"/>
      <c r="S240" s="298"/>
      <c r="T240" s="298"/>
    </row>
    <row r="241" spans="1:20">
      <c r="A241" s="298"/>
      <c r="B241" s="405"/>
      <c r="C241" s="298"/>
      <c r="D241" s="298"/>
      <c r="E241" s="298"/>
      <c r="F241" s="298"/>
      <c r="G241" s="298"/>
      <c r="H241" s="298"/>
      <c r="I241" s="298"/>
      <c r="J241" s="298"/>
      <c r="K241" s="298"/>
      <c r="L241" s="298"/>
      <c r="M241" s="298"/>
      <c r="N241" s="298"/>
      <c r="O241" s="298"/>
      <c r="P241" s="298"/>
      <c r="Q241" s="298"/>
      <c r="R241" s="298"/>
      <c r="S241" s="298"/>
      <c r="T241" s="298"/>
    </row>
    <row r="242" spans="1:20">
      <c r="A242" s="298"/>
      <c r="B242" s="405"/>
      <c r="C242" s="298"/>
      <c r="D242" s="298"/>
      <c r="E242" s="298"/>
      <c r="F242" s="298"/>
      <c r="G242" s="298"/>
      <c r="H242" s="298"/>
      <c r="I242" s="298"/>
      <c r="J242" s="298"/>
      <c r="K242" s="298"/>
      <c r="L242" s="298"/>
      <c r="M242" s="298"/>
      <c r="N242" s="298"/>
      <c r="O242" s="298"/>
      <c r="P242" s="298"/>
      <c r="Q242" s="298"/>
      <c r="R242" s="298"/>
      <c r="S242" s="298"/>
      <c r="T242" s="298"/>
    </row>
    <row r="243" spans="1:20">
      <c r="A243" s="298"/>
      <c r="B243" s="405"/>
      <c r="C243" s="298"/>
      <c r="D243" s="298"/>
      <c r="E243" s="298"/>
      <c r="F243" s="298"/>
      <c r="G243" s="298"/>
      <c r="H243" s="298"/>
      <c r="I243" s="298"/>
      <c r="J243" s="298"/>
      <c r="K243" s="298"/>
      <c r="L243" s="298"/>
      <c r="M243" s="298"/>
      <c r="N243" s="298"/>
      <c r="O243" s="298"/>
      <c r="P243" s="298"/>
      <c r="Q243" s="298"/>
      <c r="R243" s="298"/>
      <c r="S243" s="298"/>
      <c r="T243" s="298"/>
    </row>
    <row r="244" spans="1:20">
      <c r="A244" s="298"/>
      <c r="B244" s="405"/>
      <c r="C244" s="298"/>
      <c r="D244" s="298"/>
      <c r="E244" s="298"/>
      <c r="F244" s="298"/>
      <c r="G244" s="298"/>
      <c r="H244" s="298"/>
      <c r="I244" s="298"/>
      <c r="J244" s="298"/>
      <c r="K244" s="298"/>
      <c r="L244" s="298"/>
      <c r="M244" s="298"/>
      <c r="N244" s="298"/>
      <c r="O244" s="298"/>
      <c r="P244" s="298"/>
      <c r="Q244" s="298"/>
      <c r="R244" s="298"/>
      <c r="S244" s="298"/>
      <c r="T244" s="298"/>
    </row>
    <row r="245" spans="1:20">
      <c r="A245" s="298"/>
      <c r="B245" s="405"/>
      <c r="C245" s="298"/>
      <c r="D245" s="298"/>
      <c r="E245" s="298"/>
      <c r="F245" s="298"/>
      <c r="G245" s="298"/>
      <c r="H245" s="298"/>
      <c r="I245" s="298"/>
      <c r="J245" s="298"/>
      <c r="K245" s="298"/>
      <c r="L245" s="298"/>
      <c r="M245" s="298"/>
      <c r="N245" s="298"/>
      <c r="O245" s="298"/>
      <c r="P245" s="298"/>
      <c r="Q245" s="298"/>
      <c r="R245" s="298"/>
      <c r="S245" s="298"/>
      <c r="T245" s="298"/>
    </row>
    <row r="246" spans="1:20">
      <c r="A246" s="298"/>
      <c r="B246" s="405"/>
      <c r="C246" s="298"/>
      <c r="D246" s="298"/>
      <c r="E246" s="298"/>
      <c r="F246" s="298"/>
      <c r="G246" s="298"/>
      <c r="H246" s="298"/>
      <c r="I246" s="298"/>
      <c r="J246" s="298"/>
      <c r="K246" s="298"/>
      <c r="L246" s="298"/>
      <c r="M246" s="298"/>
      <c r="N246" s="298"/>
      <c r="O246" s="298"/>
      <c r="P246" s="298"/>
      <c r="Q246" s="298"/>
      <c r="R246" s="298"/>
      <c r="S246" s="298"/>
      <c r="T246" s="298"/>
    </row>
    <row r="247" spans="1:20">
      <c r="A247" s="298"/>
      <c r="B247" s="405"/>
      <c r="C247" s="298"/>
      <c r="D247" s="298"/>
      <c r="E247" s="298"/>
      <c r="F247" s="298"/>
      <c r="G247" s="298"/>
      <c r="H247" s="298"/>
      <c r="I247" s="298"/>
      <c r="J247" s="298"/>
      <c r="K247" s="298"/>
      <c r="L247" s="298"/>
      <c r="M247" s="298"/>
      <c r="N247" s="298"/>
      <c r="O247" s="298"/>
      <c r="P247" s="298"/>
      <c r="Q247" s="298"/>
      <c r="R247" s="298"/>
      <c r="S247" s="298"/>
      <c r="T247" s="298"/>
    </row>
    <row r="248" spans="1:20">
      <c r="A248" s="298"/>
      <c r="B248" s="405"/>
      <c r="C248" s="298"/>
      <c r="D248" s="298"/>
      <c r="E248" s="298"/>
      <c r="F248" s="298"/>
      <c r="G248" s="298"/>
      <c r="H248" s="298"/>
      <c r="I248" s="298"/>
      <c r="J248" s="298"/>
      <c r="K248" s="298"/>
      <c r="L248" s="298"/>
      <c r="M248" s="298"/>
      <c r="N248" s="298"/>
      <c r="O248" s="298"/>
      <c r="P248" s="298"/>
      <c r="Q248" s="298"/>
      <c r="R248" s="298"/>
      <c r="S248" s="298"/>
      <c r="T248" s="298"/>
    </row>
    <row r="249" spans="1:20">
      <c r="A249" s="298"/>
      <c r="B249" s="405"/>
      <c r="C249" s="298"/>
      <c r="D249" s="298"/>
      <c r="E249" s="298"/>
      <c r="F249" s="298"/>
      <c r="G249" s="298"/>
      <c r="H249" s="298"/>
      <c r="I249" s="298"/>
      <c r="J249" s="298"/>
      <c r="K249" s="298"/>
      <c r="L249" s="298"/>
      <c r="M249" s="298"/>
      <c r="N249" s="298"/>
      <c r="O249" s="298"/>
      <c r="P249" s="298"/>
      <c r="Q249" s="298"/>
      <c r="R249" s="298"/>
      <c r="S249" s="298"/>
      <c r="T249" s="298"/>
    </row>
    <row r="250" spans="1:20">
      <c r="A250" s="298"/>
      <c r="B250" s="405"/>
      <c r="C250" s="298"/>
      <c r="D250" s="298"/>
      <c r="E250" s="298"/>
      <c r="F250" s="298"/>
      <c r="G250" s="298"/>
      <c r="H250" s="298"/>
      <c r="I250" s="298"/>
      <c r="J250" s="298"/>
      <c r="K250" s="298"/>
      <c r="L250" s="298"/>
      <c r="M250" s="298"/>
      <c r="N250" s="298"/>
      <c r="O250" s="298"/>
      <c r="P250" s="298"/>
      <c r="Q250" s="298"/>
      <c r="R250" s="298"/>
      <c r="S250" s="298"/>
      <c r="T250" s="298"/>
    </row>
    <row r="251" spans="1:20">
      <c r="A251" s="298"/>
      <c r="B251" s="405"/>
      <c r="C251" s="298"/>
      <c r="D251" s="298"/>
      <c r="E251" s="298"/>
      <c r="F251" s="298"/>
      <c r="G251" s="298"/>
      <c r="H251" s="298"/>
      <c r="I251" s="298"/>
      <c r="J251" s="298"/>
      <c r="K251" s="298"/>
      <c r="L251" s="298"/>
      <c r="M251" s="298"/>
      <c r="N251" s="298"/>
      <c r="O251" s="298"/>
      <c r="P251" s="298"/>
      <c r="Q251" s="298"/>
      <c r="R251" s="298"/>
      <c r="S251" s="298"/>
      <c r="T251" s="298"/>
    </row>
    <row r="252" spans="1:20">
      <c r="A252" s="298"/>
      <c r="B252" s="405"/>
      <c r="C252" s="298"/>
      <c r="D252" s="298"/>
      <c r="E252" s="298"/>
      <c r="F252" s="298"/>
      <c r="G252" s="298"/>
      <c r="H252" s="298"/>
      <c r="I252" s="298"/>
      <c r="J252" s="298"/>
      <c r="K252" s="298"/>
      <c r="L252" s="298"/>
      <c r="M252" s="298"/>
      <c r="N252" s="298"/>
      <c r="O252" s="298"/>
      <c r="P252" s="298"/>
      <c r="Q252" s="298"/>
      <c r="R252" s="298"/>
      <c r="S252" s="298"/>
      <c r="T252" s="298"/>
    </row>
    <row r="253" spans="1:20">
      <c r="A253" s="298"/>
      <c r="B253" s="405"/>
      <c r="C253" s="298"/>
      <c r="D253" s="298"/>
      <c r="E253" s="298"/>
      <c r="F253" s="298"/>
      <c r="G253" s="298"/>
      <c r="H253" s="298"/>
      <c r="I253" s="298"/>
      <c r="J253" s="298"/>
      <c r="K253" s="298"/>
      <c r="L253" s="298"/>
      <c r="M253" s="298"/>
      <c r="N253" s="298"/>
      <c r="O253" s="298"/>
      <c r="P253" s="298"/>
      <c r="Q253" s="298"/>
      <c r="R253" s="298"/>
      <c r="S253" s="298"/>
      <c r="T253" s="298"/>
    </row>
    <row r="254" spans="1:20">
      <c r="A254" s="298"/>
      <c r="B254" s="405"/>
      <c r="C254" s="298"/>
      <c r="D254" s="298"/>
      <c r="E254" s="298"/>
      <c r="F254" s="298"/>
      <c r="G254" s="298"/>
      <c r="H254" s="298"/>
      <c r="I254" s="298"/>
      <c r="J254" s="298"/>
      <c r="K254" s="298"/>
      <c r="L254" s="298"/>
      <c r="M254" s="298"/>
      <c r="N254" s="298"/>
      <c r="O254" s="298"/>
      <c r="P254" s="298"/>
      <c r="Q254" s="298"/>
      <c r="R254" s="298"/>
      <c r="S254" s="298"/>
      <c r="T254" s="298"/>
    </row>
    <row r="255" spans="1:20">
      <c r="A255" s="298"/>
      <c r="B255" s="405"/>
      <c r="C255" s="298"/>
      <c r="D255" s="298"/>
      <c r="E255" s="298"/>
      <c r="F255" s="298"/>
      <c r="G255" s="298"/>
      <c r="H255" s="298"/>
      <c r="I255" s="298"/>
      <c r="J255" s="298"/>
      <c r="K255" s="298"/>
      <c r="L255" s="298"/>
      <c r="M255" s="298"/>
      <c r="N255" s="298"/>
      <c r="O255" s="298"/>
      <c r="P255" s="298"/>
      <c r="Q255" s="298"/>
      <c r="R255" s="298"/>
      <c r="S255" s="298"/>
      <c r="T255" s="298"/>
    </row>
    <row r="256" spans="1:20">
      <c r="A256" s="298"/>
      <c r="B256" s="405"/>
      <c r="C256" s="298"/>
      <c r="D256" s="298"/>
      <c r="E256" s="298"/>
      <c r="F256" s="298"/>
      <c r="G256" s="298"/>
      <c r="H256" s="298"/>
      <c r="I256" s="298"/>
      <c r="J256" s="298"/>
      <c r="K256" s="298"/>
      <c r="L256" s="298"/>
      <c r="M256" s="298"/>
      <c r="N256" s="298"/>
      <c r="O256" s="298"/>
      <c r="P256" s="298"/>
      <c r="Q256" s="298"/>
      <c r="R256" s="298"/>
      <c r="S256" s="298"/>
      <c r="T256" s="298"/>
    </row>
    <row r="257" spans="1:20">
      <c r="A257" s="298"/>
      <c r="B257" s="405"/>
      <c r="C257" s="298"/>
      <c r="D257" s="298"/>
      <c r="E257" s="298"/>
      <c r="F257" s="298"/>
      <c r="G257" s="298"/>
      <c r="H257" s="298"/>
      <c r="I257" s="298"/>
      <c r="J257" s="298"/>
      <c r="K257" s="298"/>
      <c r="L257" s="298"/>
      <c r="M257" s="298"/>
      <c r="N257" s="298"/>
      <c r="O257" s="298"/>
      <c r="P257" s="298"/>
      <c r="Q257" s="298"/>
      <c r="R257" s="298"/>
      <c r="S257" s="298"/>
      <c r="T257" s="298"/>
    </row>
    <row r="258" spans="1:20">
      <c r="A258" s="298"/>
      <c r="B258" s="405"/>
      <c r="C258" s="298"/>
      <c r="D258" s="298"/>
      <c r="E258" s="298"/>
      <c r="F258" s="298"/>
      <c r="G258" s="298"/>
      <c r="H258" s="298"/>
      <c r="I258" s="298"/>
      <c r="J258" s="298"/>
      <c r="K258" s="298"/>
      <c r="L258" s="298"/>
      <c r="M258" s="298"/>
      <c r="N258" s="298"/>
      <c r="O258" s="298"/>
      <c r="P258" s="298"/>
      <c r="Q258" s="298"/>
      <c r="R258" s="298"/>
      <c r="S258" s="298"/>
      <c r="T258" s="298"/>
    </row>
    <row r="259" spans="1:20">
      <c r="A259" s="298"/>
      <c r="B259" s="405"/>
      <c r="C259" s="298"/>
      <c r="D259" s="298"/>
      <c r="E259" s="298"/>
      <c r="F259" s="298"/>
      <c r="G259" s="298"/>
      <c r="H259" s="298"/>
      <c r="I259" s="298"/>
      <c r="J259" s="298"/>
      <c r="K259" s="298"/>
      <c r="L259" s="298"/>
      <c r="M259" s="298"/>
      <c r="N259" s="298"/>
      <c r="O259" s="298"/>
      <c r="P259" s="298"/>
      <c r="Q259" s="298"/>
      <c r="R259" s="298"/>
      <c r="S259" s="298"/>
      <c r="T259" s="298"/>
    </row>
    <row r="260" spans="1:20">
      <c r="A260" s="298"/>
      <c r="B260" s="405"/>
      <c r="C260" s="298"/>
      <c r="D260" s="298"/>
      <c r="E260" s="298"/>
      <c r="F260" s="298"/>
      <c r="G260" s="298"/>
      <c r="H260" s="298"/>
      <c r="I260" s="298"/>
      <c r="J260" s="298"/>
      <c r="K260" s="298"/>
      <c r="L260" s="298"/>
      <c r="M260" s="298"/>
      <c r="N260" s="298"/>
      <c r="O260" s="298"/>
      <c r="P260" s="298"/>
      <c r="Q260" s="298"/>
      <c r="R260" s="298"/>
      <c r="S260" s="298"/>
      <c r="T260" s="298"/>
    </row>
    <row r="261" spans="1:20">
      <c r="A261" s="298"/>
      <c r="B261" s="405"/>
      <c r="C261" s="298"/>
      <c r="D261" s="298"/>
      <c r="E261" s="298"/>
      <c r="F261" s="298"/>
      <c r="G261" s="298"/>
      <c r="H261" s="298"/>
      <c r="I261" s="298"/>
      <c r="J261" s="298"/>
      <c r="K261" s="298"/>
      <c r="L261" s="298"/>
      <c r="M261" s="298"/>
      <c r="N261" s="298"/>
      <c r="O261" s="298"/>
      <c r="P261" s="298"/>
      <c r="Q261" s="298"/>
      <c r="R261" s="298"/>
      <c r="S261" s="298"/>
      <c r="T261" s="298"/>
    </row>
    <row r="262" spans="1:20">
      <c r="A262" s="298"/>
      <c r="B262" s="405"/>
      <c r="C262" s="298"/>
      <c r="D262" s="298"/>
      <c r="E262" s="298"/>
      <c r="F262" s="298"/>
      <c r="G262" s="298"/>
      <c r="H262" s="298"/>
      <c r="I262" s="298"/>
      <c r="J262" s="298"/>
      <c r="K262" s="298"/>
      <c r="L262" s="298"/>
      <c r="M262" s="298"/>
      <c r="N262" s="298"/>
      <c r="O262" s="298"/>
      <c r="P262" s="298"/>
      <c r="Q262" s="298"/>
      <c r="R262" s="298"/>
      <c r="S262" s="298"/>
      <c r="T262" s="298"/>
    </row>
    <row r="263" spans="1:20">
      <c r="A263" s="298"/>
      <c r="B263" s="405"/>
      <c r="C263" s="298"/>
      <c r="D263" s="298"/>
      <c r="E263" s="298"/>
      <c r="F263" s="298"/>
      <c r="G263" s="298"/>
      <c r="H263" s="298"/>
      <c r="I263" s="298"/>
      <c r="J263" s="298"/>
      <c r="K263" s="298"/>
      <c r="L263" s="298"/>
      <c r="M263" s="298"/>
      <c r="N263" s="298"/>
      <c r="O263" s="298"/>
      <c r="P263" s="298"/>
      <c r="Q263" s="298"/>
      <c r="R263" s="298"/>
      <c r="S263" s="298"/>
      <c r="T263" s="298"/>
    </row>
    <row r="264" spans="1:20">
      <c r="A264" s="298"/>
      <c r="B264" s="405"/>
      <c r="C264" s="298"/>
      <c r="D264" s="298"/>
      <c r="E264" s="298"/>
      <c r="F264" s="298"/>
      <c r="G264" s="298"/>
      <c r="H264" s="298"/>
      <c r="I264" s="298"/>
      <c r="J264" s="298"/>
      <c r="K264" s="298"/>
      <c r="L264" s="298"/>
      <c r="M264" s="298"/>
      <c r="N264" s="298"/>
      <c r="O264" s="298"/>
      <c r="P264" s="298"/>
      <c r="Q264" s="298"/>
      <c r="R264" s="298"/>
      <c r="S264" s="298"/>
      <c r="T264" s="298"/>
    </row>
    <row r="265" spans="1:20">
      <c r="A265" s="298"/>
      <c r="B265" s="405"/>
      <c r="C265" s="298"/>
      <c r="D265" s="298"/>
      <c r="E265" s="298"/>
      <c r="F265" s="298"/>
      <c r="G265" s="298"/>
      <c r="H265" s="298"/>
      <c r="I265" s="298"/>
      <c r="J265" s="298"/>
      <c r="K265" s="298"/>
      <c r="L265" s="298"/>
      <c r="M265" s="298"/>
      <c r="N265" s="298"/>
      <c r="O265" s="298"/>
      <c r="P265" s="298"/>
      <c r="Q265" s="298"/>
      <c r="R265" s="298"/>
      <c r="S265" s="298"/>
      <c r="T265" s="298"/>
    </row>
    <row r="266" spans="1:20">
      <c r="A266" s="298"/>
      <c r="B266" s="405"/>
      <c r="C266" s="298"/>
      <c r="D266" s="298"/>
      <c r="E266" s="298"/>
      <c r="F266" s="298"/>
      <c r="G266" s="298"/>
      <c r="H266" s="298"/>
      <c r="I266" s="298"/>
      <c r="J266" s="298"/>
      <c r="K266" s="298"/>
      <c r="L266" s="298"/>
      <c r="M266" s="298"/>
      <c r="N266" s="298"/>
      <c r="O266" s="298"/>
      <c r="P266" s="298"/>
      <c r="Q266" s="298"/>
      <c r="R266" s="298"/>
      <c r="S266" s="298"/>
      <c r="T266" s="298"/>
    </row>
    <row r="267" spans="1:20">
      <c r="A267" s="298"/>
      <c r="B267" s="405"/>
      <c r="C267" s="298"/>
      <c r="D267" s="298"/>
      <c r="E267" s="298"/>
      <c r="F267" s="298"/>
      <c r="G267" s="298"/>
      <c r="H267" s="298"/>
      <c r="I267" s="298"/>
      <c r="J267" s="298"/>
      <c r="K267" s="298"/>
      <c r="L267" s="298"/>
      <c r="M267" s="298"/>
      <c r="N267" s="298"/>
      <c r="O267" s="298"/>
      <c r="P267" s="298"/>
      <c r="Q267" s="298"/>
      <c r="R267" s="298"/>
      <c r="S267" s="298"/>
      <c r="T267" s="298"/>
    </row>
    <row r="268" spans="1:20">
      <c r="A268" s="298"/>
      <c r="B268" s="405"/>
      <c r="C268" s="298"/>
      <c r="D268" s="298"/>
      <c r="E268" s="298"/>
      <c r="F268" s="298"/>
      <c r="G268" s="298"/>
      <c r="H268" s="298"/>
      <c r="I268" s="298"/>
      <c r="J268" s="298"/>
      <c r="K268" s="298"/>
      <c r="L268" s="298"/>
      <c r="M268" s="298"/>
      <c r="N268" s="298"/>
      <c r="O268" s="298"/>
      <c r="P268" s="298"/>
      <c r="Q268" s="298"/>
      <c r="R268" s="298"/>
      <c r="S268" s="298"/>
      <c r="T268" s="298"/>
    </row>
    <row r="269" spans="1:20">
      <c r="A269" s="298"/>
      <c r="B269" s="405"/>
      <c r="C269" s="298"/>
      <c r="D269" s="298"/>
      <c r="E269" s="298"/>
      <c r="F269" s="298"/>
      <c r="G269" s="298"/>
      <c r="H269" s="298"/>
      <c r="I269" s="298"/>
      <c r="J269" s="298"/>
      <c r="K269" s="298"/>
      <c r="L269" s="298"/>
      <c r="M269" s="298"/>
      <c r="N269" s="298"/>
      <c r="O269" s="298"/>
      <c r="P269" s="298"/>
      <c r="Q269" s="298"/>
      <c r="R269" s="298"/>
      <c r="S269" s="298"/>
      <c r="T269" s="298"/>
    </row>
    <row r="270" spans="1:20">
      <c r="A270" s="298"/>
      <c r="B270" s="405"/>
      <c r="C270" s="298"/>
      <c r="D270" s="298"/>
      <c r="E270" s="298"/>
      <c r="F270" s="298"/>
      <c r="G270" s="298"/>
      <c r="H270" s="298"/>
      <c r="I270" s="298"/>
      <c r="J270" s="298"/>
      <c r="K270" s="298"/>
      <c r="L270" s="298"/>
      <c r="M270" s="298"/>
      <c r="N270" s="298"/>
      <c r="O270" s="298"/>
      <c r="P270" s="298"/>
      <c r="Q270" s="298"/>
      <c r="R270" s="298"/>
      <c r="S270" s="298"/>
      <c r="T270" s="298"/>
    </row>
    <row r="271" spans="1:20">
      <c r="A271" s="298"/>
      <c r="B271" s="405"/>
      <c r="C271" s="298"/>
      <c r="D271" s="298"/>
      <c r="E271" s="298"/>
      <c r="F271" s="298"/>
      <c r="G271" s="298"/>
      <c r="H271" s="298"/>
      <c r="I271" s="298"/>
      <c r="J271" s="298"/>
      <c r="K271" s="298"/>
      <c r="L271" s="298"/>
      <c r="M271" s="298"/>
      <c r="N271" s="298"/>
      <c r="O271" s="298"/>
      <c r="P271" s="298"/>
      <c r="Q271" s="298"/>
      <c r="R271" s="298"/>
      <c r="S271" s="298"/>
      <c r="T271" s="298"/>
    </row>
    <row r="272" spans="1:20">
      <c r="A272" s="298"/>
      <c r="B272" s="405"/>
      <c r="C272" s="298"/>
      <c r="D272" s="298"/>
      <c r="E272" s="298"/>
      <c r="F272" s="298"/>
      <c r="G272" s="298"/>
      <c r="H272" s="298"/>
      <c r="I272" s="298"/>
      <c r="J272" s="298"/>
      <c r="K272" s="298"/>
      <c r="L272" s="298"/>
      <c r="M272" s="298"/>
      <c r="N272" s="298"/>
      <c r="O272" s="298"/>
      <c r="P272" s="298"/>
      <c r="Q272" s="298"/>
      <c r="R272" s="298"/>
      <c r="S272" s="298"/>
      <c r="T272" s="298"/>
    </row>
    <row r="273" spans="1:20">
      <c r="A273" s="298"/>
      <c r="B273" s="405"/>
      <c r="C273" s="298"/>
      <c r="D273" s="298"/>
      <c r="E273" s="298"/>
      <c r="F273" s="298"/>
      <c r="G273" s="298"/>
      <c r="H273" s="298"/>
      <c r="I273" s="298"/>
      <c r="J273" s="298"/>
      <c r="K273" s="298"/>
      <c r="L273" s="298"/>
      <c r="M273" s="298"/>
      <c r="N273" s="298"/>
      <c r="O273" s="298"/>
      <c r="P273" s="298"/>
      <c r="Q273" s="298"/>
      <c r="R273" s="298"/>
      <c r="S273" s="298"/>
      <c r="T273" s="298"/>
    </row>
    <row r="274" spans="1:20">
      <c r="A274" s="298"/>
      <c r="B274" s="405"/>
      <c r="C274" s="298"/>
      <c r="D274" s="298"/>
      <c r="E274" s="298"/>
      <c r="F274" s="298"/>
      <c r="G274" s="298"/>
      <c r="H274" s="298"/>
      <c r="I274" s="298"/>
      <c r="J274" s="298"/>
      <c r="K274" s="298"/>
      <c r="L274" s="298"/>
      <c r="M274" s="298"/>
      <c r="N274" s="298"/>
      <c r="O274" s="298"/>
      <c r="P274" s="298"/>
      <c r="Q274" s="298"/>
      <c r="R274" s="298"/>
      <c r="S274" s="298"/>
      <c r="T274" s="298"/>
    </row>
    <row r="275" spans="1:20">
      <c r="A275" s="298"/>
      <c r="B275" s="405"/>
      <c r="C275" s="298"/>
      <c r="D275" s="298"/>
      <c r="E275" s="298"/>
      <c r="F275" s="298"/>
      <c r="G275" s="298"/>
      <c r="H275" s="298"/>
      <c r="I275" s="298"/>
      <c r="J275" s="298"/>
      <c r="K275" s="298"/>
      <c r="L275" s="298"/>
      <c r="M275" s="298"/>
      <c r="N275" s="298"/>
      <c r="O275" s="298"/>
      <c r="P275" s="298"/>
      <c r="Q275" s="298"/>
      <c r="R275" s="298"/>
      <c r="S275" s="298"/>
      <c r="T275" s="298"/>
    </row>
    <row r="276" spans="1:20">
      <c r="A276" s="298"/>
      <c r="B276" s="405"/>
      <c r="C276" s="298"/>
      <c r="D276" s="298"/>
      <c r="E276" s="298"/>
      <c r="F276" s="298"/>
      <c r="G276" s="298"/>
      <c r="H276" s="298"/>
      <c r="I276" s="298"/>
      <c r="J276" s="298"/>
      <c r="K276" s="298"/>
      <c r="L276" s="298"/>
      <c r="M276" s="298"/>
      <c r="N276" s="298"/>
      <c r="O276" s="298"/>
      <c r="P276" s="298"/>
      <c r="Q276" s="298"/>
      <c r="R276" s="298"/>
      <c r="S276" s="298"/>
      <c r="T276" s="298"/>
    </row>
    <row r="277" spans="1:20">
      <c r="A277" s="298"/>
      <c r="B277" s="405"/>
      <c r="C277" s="298"/>
      <c r="D277" s="298"/>
      <c r="E277" s="298"/>
      <c r="F277" s="298"/>
      <c r="G277" s="298"/>
      <c r="H277" s="298"/>
      <c r="I277" s="298"/>
      <c r="J277" s="298"/>
      <c r="K277" s="298"/>
      <c r="L277" s="298"/>
      <c r="M277" s="298"/>
      <c r="N277" s="298"/>
      <c r="O277" s="298"/>
      <c r="P277" s="298"/>
      <c r="Q277" s="298"/>
      <c r="R277" s="298"/>
      <c r="S277" s="298"/>
      <c r="T277" s="298"/>
    </row>
    <row r="278" spans="1:20">
      <c r="A278" s="298"/>
      <c r="B278" s="405"/>
      <c r="C278" s="298"/>
      <c r="D278" s="298"/>
      <c r="E278" s="298"/>
      <c r="F278" s="298"/>
      <c r="G278" s="298"/>
      <c r="H278" s="298"/>
      <c r="I278" s="298"/>
      <c r="J278" s="298"/>
      <c r="K278" s="298"/>
      <c r="L278" s="298"/>
      <c r="M278" s="298"/>
      <c r="N278" s="298"/>
      <c r="O278" s="298"/>
      <c r="P278" s="298"/>
      <c r="Q278" s="298"/>
      <c r="R278" s="298"/>
      <c r="S278" s="298"/>
      <c r="T278" s="298"/>
    </row>
    <row r="279" spans="1:20">
      <c r="A279" s="298"/>
      <c r="B279" s="405"/>
      <c r="C279" s="298"/>
      <c r="D279" s="298"/>
      <c r="E279" s="298"/>
      <c r="F279" s="298"/>
      <c r="G279" s="298"/>
      <c r="H279" s="298"/>
      <c r="I279" s="298"/>
      <c r="J279" s="298"/>
      <c r="K279" s="298"/>
      <c r="L279" s="298"/>
      <c r="M279" s="298"/>
      <c r="N279" s="298"/>
      <c r="O279" s="298"/>
      <c r="P279" s="298"/>
      <c r="Q279" s="298"/>
      <c r="R279" s="298"/>
      <c r="S279" s="298"/>
      <c r="T279" s="298"/>
    </row>
    <row r="280" spans="1:20">
      <c r="A280" s="298"/>
      <c r="B280" s="405"/>
      <c r="C280" s="298"/>
      <c r="D280" s="298"/>
      <c r="E280" s="298"/>
      <c r="F280" s="298"/>
      <c r="G280" s="298"/>
      <c r="H280" s="298"/>
      <c r="I280" s="298"/>
      <c r="J280" s="298"/>
      <c r="K280" s="298"/>
      <c r="L280" s="298"/>
      <c r="M280" s="298"/>
      <c r="N280" s="298"/>
      <c r="O280" s="298"/>
      <c r="P280" s="298"/>
      <c r="Q280" s="298"/>
      <c r="R280" s="298"/>
      <c r="S280" s="298"/>
      <c r="T280" s="298"/>
    </row>
    <row r="281" spans="1:20">
      <c r="A281" s="298"/>
      <c r="B281" s="405"/>
      <c r="C281" s="298"/>
      <c r="D281" s="298"/>
      <c r="E281" s="298"/>
      <c r="F281" s="298"/>
      <c r="G281" s="298"/>
      <c r="H281" s="298"/>
      <c r="I281" s="298"/>
      <c r="J281" s="298"/>
      <c r="K281" s="298"/>
      <c r="L281" s="298"/>
      <c r="M281" s="298"/>
      <c r="N281" s="298"/>
      <c r="O281" s="298"/>
      <c r="P281" s="298"/>
      <c r="Q281" s="298"/>
      <c r="R281" s="298"/>
      <c r="S281" s="298"/>
      <c r="T281" s="298"/>
    </row>
    <row r="282" spans="1:20">
      <c r="A282" s="298"/>
      <c r="B282" s="405"/>
      <c r="C282" s="298"/>
      <c r="D282" s="298"/>
      <c r="E282" s="298"/>
      <c r="F282" s="298"/>
      <c r="G282" s="298"/>
      <c r="H282" s="298"/>
      <c r="I282" s="298"/>
      <c r="J282" s="298"/>
      <c r="K282" s="298"/>
      <c r="L282" s="298"/>
      <c r="M282" s="298"/>
      <c r="N282" s="298"/>
      <c r="O282" s="298"/>
      <c r="P282" s="298"/>
      <c r="Q282" s="298"/>
      <c r="R282" s="298"/>
      <c r="S282" s="298"/>
      <c r="T282" s="298"/>
    </row>
    <row r="283" spans="1:20">
      <c r="A283" s="298"/>
      <c r="B283" s="405"/>
      <c r="C283" s="298"/>
      <c r="D283" s="298"/>
      <c r="E283" s="298"/>
      <c r="F283" s="298"/>
      <c r="G283" s="298"/>
      <c r="H283" s="298"/>
      <c r="I283" s="298"/>
      <c r="J283" s="298"/>
      <c r="K283" s="298"/>
      <c r="L283" s="298"/>
      <c r="M283" s="298"/>
      <c r="N283" s="298"/>
      <c r="O283" s="298"/>
      <c r="P283" s="298"/>
      <c r="Q283" s="298"/>
      <c r="R283" s="298"/>
      <c r="S283" s="298"/>
      <c r="T283" s="298"/>
    </row>
    <row r="284" spans="1:20">
      <c r="A284" s="298"/>
      <c r="B284" s="405"/>
      <c r="C284" s="298"/>
      <c r="D284" s="298"/>
      <c r="E284" s="298"/>
      <c r="F284" s="298"/>
      <c r="G284" s="298"/>
      <c r="H284" s="298"/>
      <c r="I284" s="298"/>
      <c r="J284" s="298"/>
      <c r="K284" s="298"/>
      <c r="L284" s="298"/>
      <c r="M284" s="298"/>
      <c r="N284" s="298"/>
      <c r="O284" s="298"/>
      <c r="P284" s="298"/>
      <c r="Q284" s="298"/>
      <c r="R284" s="298"/>
      <c r="S284" s="298"/>
      <c r="T284" s="298"/>
    </row>
    <row r="285" spans="1:20">
      <c r="A285" s="298"/>
      <c r="B285" s="405"/>
      <c r="C285" s="298"/>
      <c r="D285" s="298"/>
      <c r="E285" s="298"/>
      <c r="F285" s="298"/>
      <c r="G285" s="298"/>
      <c r="H285" s="298"/>
      <c r="I285" s="298"/>
      <c r="J285" s="298"/>
      <c r="K285" s="298"/>
      <c r="L285" s="298"/>
      <c r="M285" s="298"/>
      <c r="N285" s="298"/>
      <c r="O285" s="298"/>
      <c r="P285" s="298"/>
      <c r="Q285" s="298"/>
      <c r="R285" s="298"/>
      <c r="S285" s="298"/>
      <c r="T285" s="298"/>
    </row>
    <row r="286" spans="1:20">
      <c r="A286" s="298"/>
      <c r="B286" s="405"/>
      <c r="C286" s="298"/>
      <c r="D286" s="298"/>
      <c r="E286" s="298"/>
      <c r="F286" s="298"/>
      <c r="G286" s="298"/>
      <c r="H286" s="298"/>
      <c r="I286" s="298"/>
      <c r="J286" s="298"/>
      <c r="K286" s="298"/>
      <c r="L286" s="298"/>
      <c r="M286" s="298"/>
      <c r="N286" s="298"/>
      <c r="O286" s="298"/>
      <c r="P286" s="298"/>
      <c r="Q286" s="298"/>
      <c r="R286" s="298"/>
      <c r="S286" s="298"/>
      <c r="T286" s="298"/>
    </row>
    <row r="287" spans="1:20">
      <c r="A287" s="298"/>
      <c r="B287" s="405"/>
      <c r="C287" s="298"/>
      <c r="D287" s="298"/>
      <c r="E287" s="298"/>
      <c r="F287" s="298"/>
      <c r="G287" s="298"/>
      <c r="H287" s="298"/>
      <c r="I287" s="298"/>
      <c r="J287" s="298"/>
      <c r="K287" s="298"/>
      <c r="L287" s="298"/>
      <c r="M287" s="298"/>
      <c r="N287" s="298"/>
      <c r="O287" s="298"/>
      <c r="P287" s="298"/>
      <c r="Q287" s="298"/>
      <c r="R287" s="298"/>
      <c r="S287" s="298"/>
      <c r="T287" s="298"/>
    </row>
    <row r="288" spans="1:20">
      <c r="A288" s="298"/>
      <c r="B288" s="405"/>
      <c r="C288" s="298"/>
      <c r="D288" s="298"/>
      <c r="E288" s="298"/>
      <c r="F288" s="298"/>
      <c r="G288" s="298"/>
      <c r="H288" s="298"/>
      <c r="I288" s="298"/>
      <c r="J288" s="298"/>
      <c r="K288" s="298"/>
      <c r="L288" s="298"/>
      <c r="M288" s="298"/>
      <c r="N288" s="298"/>
      <c r="O288" s="298"/>
      <c r="P288" s="298"/>
      <c r="Q288" s="298"/>
      <c r="R288" s="298"/>
      <c r="S288" s="298"/>
      <c r="T288" s="298"/>
    </row>
    <row r="289" spans="1:20">
      <c r="A289" s="298"/>
      <c r="B289" s="405"/>
      <c r="C289" s="298"/>
      <c r="D289" s="298"/>
      <c r="E289" s="298"/>
      <c r="F289" s="298"/>
      <c r="G289" s="298"/>
      <c r="H289" s="298"/>
      <c r="I289" s="298"/>
      <c r="J289" s="298"/>
      <c r="K289" s="298"/>
      <c r="L289" s="298"/>
      <c r="M289" s="298"/>
      <c r="N289" s="298"/>
      <c r="O289" s="298"/>
      <c r="P289" s="298"/>
      <c r="Q289" s="298"/>
      <c r="R289" s="298"/>
      <c r="S289" s="298"/>
      <c r="T289" s="298"/>
    </row>
    <row r="290" spans="1:20">
      <c r="A290" s="298"/>
      <c r="B290" s="405"/>
      <c r="C290" s="298"/>
      <c r="D290" s="298"/>
      <c r="E290" s="298"/>
      <c r="F290" s="298"/>
      <c r="G290" s="298"/>
      <c r="H290" s="298"/>
      <c r="I290" s="298"/>
      <c r="J290" s="298"/>
      <c r="K290" s="298"/>
      <c r="L290" s="298"/>
      <c r="M290" s="298"/>
      <c r="N290" s="298"/>
      <c r="O290" s="298"/>
      <c r="P290" s="298"/>
      <c r="Q290" s="298"/>
      <c r="R290" s="298"/>
      <c r="S290" s="298"/>
      <c r="T290" s="298"/>
    </row>
    <row r="291" spans="1:20">
      <c r="A291" s="298"/>
      <c r="B291" s="405"/>
      <c r="C291" s="298"/>
      <c r="D291" s="298"/>
      <c r="E291" s="298"/>
      <c r="F291" s="298"/>
      <c r="G291" s="298"/>
      <c r="H291" s="298"/>
      <c r="I291" s="298"/>
      <c r="J291" s="298"/>
      <c r="K291" s="298"/>
      <c r="L291" s="298"/>
      <c r="M291" s="298"/>
      <c r="N291" s="298"/>
      <c r="O291" s="298"/>
      <c r="P291" s="298"/>
      <c r="Q291" s="298"/>
      <c r="R291" s="298"/>
      <c r="S291" s="298"/>
      <c r="T291" s="298"/>
    </row>
    <row r="292" spans="1:20">
      <c r="A292" s="298"/>
      <c r="B292" s="405"/>
      <c r="C292" s="298"/>
      <c r="D292" s="298"/>
      <c r="E292" s="298"/>
      <c r="F292" s="298"/>
      <c r="G292" s="298"/>
      <c r="H292" s="298"/>
      <c r="I292" s="298"/>
      <c r="J292" s="298"/>
      <c r="K292" s="298"/>
      <c r="L292" s="298"/>
      <c r="M292" s="298"/>
      <c r="N292" s="298"/>
      <c r="O292" s="298"/>
      <c r="P292" s="298"/>
      <c r="Q292" s="298"/>
      <c r="R292" s="298"/>
      <c r="S292" s="298"/>
      <c r="T292" s="298"/>
    </row>
    <row r="293" spans="1:20">
      <c r="A293" s="298"/>
      <c r="B293" s="405"/>
      <c r="C293" s="298"/>
      <c r="D293" s="298"/>
      <c r="E293" s="298"/>
      <c r="F293" s="298"/>
      <c r="G293" s="298"/>
      <c r="H293" s="298"/>
      <c r="I293" s="298"/>
      <c r="J293" s="298"/>
      <c r="K293" s="298"/>
      <c r="L293" s="298"/>
      <c r="M293" s="298"/>
      <c r="N293" s="298"/>
      <c r="O293" s="298"/>
      <c r="P293" s="298"/>
      <c r="Q293" s="298"/>
      <c r="R293" s="298"/>
      <c r="S293" s="298"/>
      <c r="T293" s="298"/>
    </row>
    <row r="294" spans="1:20">
      <c r="A294" s="298"/>
      <c r="B294" s="405"/>
      <c r="C294" s="298"/>
      <c r="D294" s="298"/>
      <c r="E294" s="298"/>
      <c r="F294" s="298"/>
      <c r="G294" s="298"/>
      <c r="H294" s="298"/>
      <c r="I294" s="298"/>
      <c r="J294" s="298"/>
      <c r="K294" s="298"/>
      <c r="L294" s="298"/>
      <c r="M294" s="298"/>
      <c r="N294" s="298"/>
      <c r="O294" s="298"/>
      <c r="P294" s="298"/>
      <c r="Q294" s="298"/>
      <c r="R294" s="298"/>
      <c r="S294" s="298"/>
      <c r="T294" s="298"/>
    </row>
    <row r="295" spans="1:20">
      <c r="A295" s="298"/>
      <c r="B295" s="405"/>
      <c r="C295" s="298"/>
      <c r="D295" s="298"/>
      <c r="E295" s="298"/>
      <c r="F295" s="298"/>
      <c r="G295" s="298"/>
      <c r="H295" s="298"/>
      <c r="I295" s="298"/>
      <c r="J295" s="298"/>
      <c r="K295" s="298"/>
      <c r="L295" s="298"/>
      <c r="M295" s="298"/>
      <c r="N295" s="298"/>
      <c r="O295" s="298"/>
      <c r="P295" s="298"/>
      <c r="Q295" s="298"/>
      <c r="R295" s="298"/>
      <c r="S295" s="298"/>
      <c r="T295" s="298"/>
    </row>
    <row r="296" spans="1:20">
      <c r="A296" s="298"/>
      <c r="B296" s="405"/>
      <c r="C296" s="298"/>
      <c r="D296" s="298"/>
      <c r="E296" s="298"/>
      <c r="F296" s="298"/>
      <c r="G296" s="298"/>
      <c r="H296" s="298"/>
      <c r="I296" s="298"/>
      <c r="J296" s="298"/>
      <c r="K296" s="298"/>
      <c r="L296" s="298"/>
      <c r="M296" s="298"/>
      <c r="N296" s="298"/>
      <c r="O296" s="298"/>
      <c r="P296" s="298"/>
      <c r="Q296" s="298"/>
      <c r="R296" s="298"/>
      <c r="S296" s="298"/>
      <c r="T296" s="298"/>
    </row>
    <row r="297" spans="1:20">
      <c r="A297" s="298"/>
      <c r="B297" s="405"/>
      <c r="C297" s="298"/>
      <c r="D297" s="298"/>
      <c r="E297" s="298"/>
      <c r="F297" s="298"/>
      <c r="G297" s="298"/>
      <c r="H297" s="298"/>
      <c r="I297" s="298"/>
      <c r="J297" s="298"/>
      <c r="K297" s="298"/>
      <c r="L297" s="298"/>
      <c r="M297" s="298"/>
      <c r="N297" s="298"/>
      <c r="O297" s="298"/>
      <c r="P297" s="298"/>
      <c r="Q297" s="298"/>
      <c r="R297" s="298"/>
      <c r="S297" s="298"/>
      <c r="T297" s="298"/>
    </row>
    <row r="298" spans="1:20">
      <c r="A298" s="298"/>
      <c r="B298" s="405"/>
      <c r="C298" s="298"/>
      <c r="D298" s="298"/>
      <c r="E298" s="298"/>
      <c r="F298" s="298"/>
      <c r="G298" s="298"/>
      <c r="H298" s="298"/>
      <c r="I298" s="298"/>
      <c r="J298" s="298"/>
      <c r="K298" s="298"/>
      <c r="L298" s="298"/>
      <c r="M298" s="298"/>
      <c r="N298" s="298"/>
      <c r="O298" s="298"/>
      <c r="P298" s="298"/>
      <c r="Q298" s="298"/>
      <c r="R298" s="298"/>
      <c r="S298" s="298"/>
      <c r="T298" s="298"/>
    </row>
    <row r="299" spans="1:20">
      <c r="A299" s="298"/>
      <c r="B299" s="405"/>
      <c r="C299" s="298"/>
      <c r="D299" s="298"/>
      <c r="E299" s="298"/>
      <c r="F299" s="298"/>
      <c r="G299" s="298"/>
      <c r="H299" s="298"/>
      <c r="I299" s="298"/>
      <c r="J299" s="298"/>
      <c r="K299" s="298"/>
      <c r="L299" s="298"/>
      <c r="M299" s="298"/>
      <c r="N299" s="298"/>
      <c r="O299" s="298"/>
      <c r="P299" s="298"/>
      <c r="Q299" s="298"/>
      <c r="R299" s="298"/>
      <c r="S299" s="298"/>
      <c r="T299" s="298"/>
    </row>
    <row r="300" spans="1:20">
      <c r="A300" s="298"/>
      <c r="B300" s="405"/>
      <c r="C300" s="298"/>
      <c r="D300" s="298"/>
      <c r="E300" s="298"/>
      <c r="F300" s="298"/>
      <c r="G300" s="298"/>
      <c r="H300" s="298"/>
      <c r="I300" s="298"/>
      <c r="J300" s="298"/>
      <c r="K300" s="298"/>
      <c r="L300" s="298"/>
      <c r="M300" s="298"/>
      <c r="N300" s="298"/>
      <c r="O300" s="298"/>
      <c r="P300" s="298"/>
      <c r="Q300" s="298"/>
      <c r="R300" s="298"/>
      <c r="S300" s="298"/>
      <c r="T300" s="298"/>
    </row>
    <row r="301" spans="1:20">
      <c r="A301" s="298"/>
      <c r="B301" s="405"/>
      <c r="C301" s="298"/>
      <c r="D301" s="298"/>
      <c r="E301" s="298"/>
      <c r="F301" s="298"/>
      <c r="G301" s="298"/>
      <c r="H301" s="298"/>
      <c r="I301" s="298"/>
      <c r="J301" s="298"/>
      <c r="K301" s="298"/>
      <c r="L301" s="298"/>
      <c r="M301" s="298"/>
      <c r="N301" s="298"/>
      <c r="O301" s="298"/>
      <c r="P301" s="298"/>
      <c r="Q301" s="298"/>
      <c r="R301" s="298"/>
      <c r="S301" s="298"/>
      <c r="T301" s="298"/>
    </row>
    <row r="302" spans="1:20">
      <c r="A302" s="298"/>
      <c r="B302" s="405"/>
      <c r="C302" s="298"/>
      <c r="D302" s="298"/>
      <c r="E302" s="298"/>
      <c r="F302" s="298"/>
      <c r="G302" s="298"/>
      <c r="H302" s="298"/>
      <c r="I302" s="298"/>
      <c r="J302" s="298"/>
      <c r="K302" s="298"/>
      <c r="L302" s="298"/>
      <c r="M302" s="298"/>
      <c r="N302" s="298"/>
      <c r="O302" s="298"/>
      <c r="P302" s="298"/>
      <c r="Q302" s="298"/>
      <c r="R302" s="298"/>
      <c r="S302" s="298"/>
      <c r="T302" s="298"/>
    </row>
    <row r="303" spans="1:20">
      <c r="A303" s="298"/>
      <c r="B303" s="405"/>
      <c r="C303" s="298"/>
      <c r="D303" s="298"/>
      <c r="E303" s="298"/>
      <c r="F303" s="298"/>
      <c r="G303" s="298"/>
      <c r="H303" s="298"/>
      <c r="I303" s="298"/>
      <c r="J303" s="298"/>
      <c r="K303" s="298"/>
      <c r="L303" s="298"/>
      <c r="M303" s="298"/>
      <c r="N303" s="298"/>
      <c r="O303" s="298"/>
      <c r="P303" s="298"/>
      <c r="Q303" s="298"/>
      <c r="R303" s="298"/>
      <c r="S303" s="298"/>
      <c r="T303" s="298"/>
    </row>
    <row r="304" spans="1:20">
      <c r="A304" s="298"/>
      <c r="B304" s="405"/>
      <c r="C304" s="298"/>
      <c r="D304" s="298"/>
      <c r="E304" s="298"/>
      <c r="F304" s="298"/>
      <c r="G304" s="298"/>
      <c r="H304" s="298"/>
      <c r="I304" s="298"/>
      <c r="J304" s="298"/>
      <c r="K304" s="298"/>
      <c r="L304" s="298"/>
      <c r="M304" s="298"/>
      <c r="N304" s="298"/>
      <c r="O304" s="298"/>
      <c r="P304" s="298"/>
      <c r="Q304" s="298"/>
      <c r="R304" s="298"/>
      <c r="S304" s="298"/>
      <c r="T304" s="298"/>
    </row>
    <row r="305" spans="1:20">
      <c r="A305" s="298"/>
      <c r="B305" s="405"/>
      <c r="C305" s="298"/>
      <c r="D305" s="298"/>
      <c r="E305" s="298"/>
      <c r="F305" s="298"/>
      <c r="G305" s="298"/>
      <c r="H305" s="298"/>
      <c r="I305" s="298"/>
      <c r="J305" s="298"/>
      <c r="K305" s="298"/>
      <c r="L305" s="298"/>
      <c r="M305" s="298"/>
      <c r="N305" s="298"/>
      <c r="O305" s="298"/>
      <c r="P305" s="298"/>
      <c r="Q305" s="298"/>
      <c r="R305" s="298"/>
      <c r="S305" s="298"/>
      <c r="T305" s="298"/>
    </row>
    <row r="306" spans="1:20">
      <c r="A306" s="298"/>
      <c r="B306" s="405"/>
      <c r="C306" s="298"/>
      <c r="D306" s="298"/>
      <c r="E306" s="298"/>
      <c r="F306" s="298"/>
      <c r="G306" s="298"/>
      <c r="H306" s="298"/>
      <c r="I306" s="298"/>
      <c r="J306" s="298"/>
      <c r="K306" s="298"/>
      <c r="L306" s="298"/>
      <c r="M306" s="298"/>
      <c r="N306" s="298"/>
      <c r="O306" s="298"/>
      <c r="P306" s="298"/>
      <c r="Q306" s="298"/>
      <c r="R306" s="298"/>
      <c r="S306" s="298"/>
      <c r="T306" s="298"/>
    </row>
    <row r="307" spans="1:20">
      <c r="A307" s="298"/>
      <c r="B307" s="405"/>
      <c r="C307" s="298"/>
      <c r="D307" s="298"/>
      <c r="E307" s="298"/>
      <c r="F307" s="298"/>
      <c r="G307" s="298"/>
      <c r="H307" s="298"/>
      <c r="I307" s="298"/>
      <c r="J307" s="298"/>
      <c r="K307" s="298"/>
      <c r="L307" s="298"/>
      <c r="M307" s="298"/>
      <c r="N307" s="298"/>
      <c r="O307" s="298"/>
      <c r="P307" s="298"/>
      <c r="Q307" s="298"/>
      <c r="R307" s="298"/>
      <c r="S307" s="298"/>
      <c r="T307" s="298"/>
    </row>
    <row r="308" spans="1:20">
      <c r="A308" s="298"/>
      <c r="B308" s="405"/>
      <c r="C308" s="298"/>
      <c r="D308" s="298"/>
      <c r="E308" s="298"/>
      <c r="F308" s="298"/>
      <c r="G308" s="298"/>
      <c r="H308" s="298"/>
      <c r="I308" s="298"/>
      <c r="J308" s="298"/>
      <c r="K308" s="298"/>
      <c r="L308" s="298"/>
      <c r="M308" s="298"/>
      <c r="N308" s="298"/>
      <c r="O308" s="298"/>
      <c r="P308" s="298"/>
      <c r="Q308" s="298"/>
      <c r="R308" s="298"/>
      <c r="S308" s="298"/>
      <c r="T308" s="298"/>
    </row>
    <row r="309" spans="1:20">
      <c r="A309" s="298"/>
      <c r="B309" s="405"/>
      <c r="C309" s="298"/>
      <c r="D309" s="298"/>
      <c r="E309" s="298"/>
      <c r="F309" s="298"/>
      <c r="G309" s="298"/>
      <c r="H309" s="298"/>
      <c r="I309" s="298"/>
      <c r="J309" s="298"/>
      <c r="K309" s="298"/>
      <c r="L309" s="298"/>
      <c r="M309" s="298"/>
      <c r="N309" s="298"/>
      <c r="O309" s="298"/>
      <c r="P309" s="298"/>
      <c r="Q309" s="298"/>
      <c r="R309" s="298"/>
      <c r="S309" s="298"/>
      <c r="T309" s="298"/>
    </row>
    <row r="310" spans="1:20">
      <c r="A310" s="298"/>
      <c r="B310" s="405"/>
      <c r="C310" s="298"/>
      <c r="D310" s="298"/>
      <c r="E310" s="298"/>
      <c r="F310" s="298"/>
      <c r="G310" s="298"/>
      <c r="H310" s="298"/>
      <c r="I310" s="298"/>
      <c r="J310" s="298"/>
      <c r="K310" s="298"/>
      <c r="L310" s="298"/>
      <c r="M310" s="298"/>
      <c r="N310" s="298"/>
      <c r="O310" s="298"/>
      <c r="P310" s="298"/>
      <c r="Q310" s="298"/>
      <c r="R310" s="298"/>
      <c r="S310" s="298"/>
      <c r="T310" s="298"/>
    </row>
    <row r="311" spans="1:20">
      <c r="A311" s="298"/>
      <c r="B311" s="405"/>
      <c r="C311" s="298"/>
      <c r="D311" s="298"/>
      <c r="E311" s="298"/>
      <c r="F311" s="298"/>
      <c r="G311" s="298"/>
      <c r="H311" s="298"/>
      <c r="I311" s="298"/>
      <c r="J311" s="298"/>
      <c r="K311" s="298"/>
      <c r="L311" s="298"/>
      <c r="M311" s="298"/>
      <c r="N311" s="298"/>
      <c r="O311" s="298"/>
      <c r="P311" s="298"/>
      <c r="Q311" s="298"/>
      <c r="R311" s="298"/>
      <c r="S311" s="298"/>
      <c r="T311" s="298"/>
    </row>
    <row r="312" spans="1:20">
      <c r="A312" s="298"/>
      <c r="B312" s="405"/>
      <c r="C312" s="298"/>
      <c r="D312" s="298"/>
      <c r="E312" s="298"/>
      <c r="F312" s="298"/>
      <c r="G312" s="298"/>
      <c r="H312" s="298"/>
      <c r="I312" s="298"/>
      <c r="J312" s="298"/>
      <c r="K312" s="298"/>
      <c r="L312" s="298"/>
      <c r="M312" s="298"/>
      <c r="N312" s="298"/>
      <c r="O312" s="298"/>
      <c r="P312" s="298"/>
      <c r="Q312" s="298"/>
      <c r="R312" s="298"/>
      <c r="S312" s="298"/>
      <c r="T312" s="298"/>
    </row>
    <row r="313" spans="1:20">
      <c r="A313" s="298"/>
      <c r="B313" s="405"/>
      <c r="C313" s="298"/>
      <c r="D313" s="298"/>
      <c r="E313" s="298"/>
      <c r="F313" s="298"/>
      <c r="G313" s="298"/>
      <c r="H313" s="298"/>
      <c r="I313" s="298"/>
      <c r="J313" s="298"/>
      <c r="K313" s="298"/>
      <c r="L313" s="298"/>
      <c r="M313" s="298"/>
      <c r="N313" s="298"/>
      <c r="O313" s="298"/>
      <c r="P313" s="298"/>
      <c r="Q313" s="298"/>
      <c r="R313" s="298"/>
      <c r="S313" s="298"/>
      <c r="T313" s="298"/>
    </row>
    <row r="314" spans="1:20">
      <c r="A314" s="298"/>
      <c r="B314" s="405"/>
      <c r="C314" s="298"/>
      <c r="D314" s="298"/>
      <c r="E314" s="298"/>
      <c r="F314" s="298"/>
      <c r="G314" s="298"/>
      <c r="H314" s="298"/>
      <c r="I314" s="298"/>
      <c r="J314" s="298"/>
      <c r="K314" s="298"/>
      <c r="L314" s="298"/>
      <c r="M314" s="298"/>
      <c r="N314" s="298"/>
      <c r="O314" s="298"/>
      <c r="P314" s="298"/>
      <c r="Q314" s="298"/>
      <c r="R314" s="298"/>
      <c r="S314" s="298"/>
      <c r="T314" s="298"/>
    </row>
    <row r="315" spans="1:20">
      <c r="A315" s="298"/>
      <c r="B315" s="405"/>
      <c r="C315" s="298"/>
      <c r="D315" s="298"/>
      <c r="E315" s="298"/>
      <c r="F315" s="298"/>
      <c r="G315" s="298"/>
      <c r="H315" s="298"/>
      <c r="I315" s="298"/>
      <c r="J315" s="298"/>
      <c r="K315" s="298"/>
      <c r="L315" s="298"/>
      <c r="M315" s="298"/>
      <c r="N315" s="298"/>
      <c r="O315" s="298"/>
      <c r="P315" s="298"/>
      <c r="Q315" s="298"/>
      <c r="R315" s="298"/>
      <c r="S315" s="298"/>
      <c r="T315" s="298"/>
    </row>
    <row r="316" spans="1:20">
      <c r="A316" s="298"/>
      <c r="B316" s="405"/>
      <c r="C316" s="298"/>
      <c r="D316" s="298"/>
      <c r="E316" s="298"/>
      <c r="F316" s="298"/>
      <c r="G316" s="298"/>
      <c r="H316" s="298"/>
      <c r="I316" s="298"/>
      <c r="J316" s="298"/>
      <c r="K316" s="298"/>
      <c r="L316" s="298"/>
      <c r="M316" s="298"/>
      <c r="N316" s="298"/>
      <c r="O316" s="298"/>
      <c r="P316" s="298"/>
      <c r="Q316" s="298"/>
      <c r="R316" s="298"/>
      <c r="S316" s="298"/>
      <c r="T316" s="298"/>
    </row>
    <row r="317" spans="1:20">
      <c r="A317" s="298"/>
      <c r="B317" s="405"/>
      <c r="C317" s="298"/>
      <c r="D317" s="298"/>
      <c r="E317" s="298"/>
      <c r="F317" s="298"/>
      <c r="G317" s="298"/>
      <c r="H317" s="298"/>
      <c r="I317" s="298"/>
      <c r="J317" s="298"/>
      <c r="K317" s="298"/>
      <c r="L317" s="298"/>
      <c r="M317" s="298"/>
      <c r="N317" s="298"/>
      <c r="O317" s="298"/>
      <c r="P317" s="298"/>
      <c r="Q317" s="298"/>
      <c r="R317" s="298"/>
      <c r="S317" s="298"/>
      <c r="T317" s="298"/>
    </row>
    <row r="318" spans="1:20">
      <c r="A318" s="298"/>
      <c r="B318" s="405"/>
      <c r="C318" s="298"/>
      <c r="D318" s="298"/>
      <c r="E318" s="298"/>
      <c r="F318" s="298"/>
      <c r="G318" s="298"/>
      <c r="H318" s="298"/>
      <c r="I318" s="298"/>
      <c r="J318" s="298"/>
      <c r="K318" s="298"/>
      <c r="L318" s="298"/>
      <c r="M318" s="298"/>
      <c r="N318" s="298"/>
      <c r="O318" s="298"/>
      <c r="P318" s="298"/>
      <c r="Q318" s="298"/>
      <c r="R318" s="298"/>
      <c r="S318" s="298"/>
      <c r="T318" s="298"/>
    </row>
    <row r="319" spans="1:20">
      <c r="A319" s="298"/>
      <c r="B319" s="405"/>
      <c r="C319" s="298"/>
      <c r="D319" s="298"/>
      <c r="E319" s="298"/>
      <c r="F319" s="298"/>
      <c r="G319" s="298"/>
      <c r="H319" s="298"/>
      <c r="I319" s="298"/>
      <c r="J319" s="298"/>
      <c r="K319" s="298"/>
      <c r="L319" s="298"/>
      <c r="M319" s="298"/>
      <c r="N319" s="298"/>
      <c r="O319" s="298"/>
      <c r="P319" s="298"/>
      <c r="Q319" s="298"/>
      <c r="R319" s="298"/>
      <c r="S319" s="298"/>
      <c r="T319" s="298"/>
    </row>
    <row r="320" spans="1:20">
      <c r="A320" s="298"/>
      <c r="B320" s="405"/>
      <c r="C320" s="298"/>
      <c r="D320" s="298"/>
      <c r="E320" s="298"/>
      <c r="F320" s="298"/>
      <c r="G320" s="298"/>
      <c r="H320" s="298"/>
      <c r="I320" s="298"/>
      <c r="J320" s="298"/>
      <c r="K320" s="298"/>
      <c r="L320" s="298"/>
      <c r="M320" s="298"/>
      <c r="N320" s="298"/>
      <c r="O320" s="298"/>
      <c r="P320" s="298"/>
      <c r="Q320" s="298"/>
      <c r="R320" s="298"/>
      <c r="S320" s="298"/>
      <c r="T320" s="298"/>
    </row>
    <row r="321" spans="1:20">
      <c r="A321" s="298"/>
      <c r="B321" s="405"/>
      <c r="C321" s="298"/>
      <c r="D321" s="298"/>
      <c r="E321" s="298"/>
      <c r="F321" s="298"/>
      <c r="G321" s="298"/>
      <c r="H321" s="298"/>
      <c r="I321" s="298"/>
      <c r="J321" s="298"/>
      <c r="K321" s="298"/>
      <c r="L321" s="298"/>
      <c r="M321" s="298"/>
      <c r="N321" s="298"/>
      <c r="O321" s="298"/>
      <c r="P321" s="298"/>
      <c r="Q321" s="298"/>
      <c r="R321" s="298"/>
      <c r="S321" s="298"/>
      <c r="T321" s="298"/>
    </row>
    <row r="322" spans="1:20">
      <c r="A322" s="298"/>
      <c r="B322" s="405"/>
      <c r="C322" s="298"/>
      <c r="D322" s="298"/>
      <c r="E322" s="298"/>
      <c r="F322" s="298"/>
      <c r="G322" s="298"/>
      <c r="H322" s="298"/>
      <c r="I322" s="298"/>
      <c r="J322" s="298"/>
      <c r="K322" s="298"/>
      <c r="L322" s="298"/>
      <c r="M322" s="298"/>
      <c r="N322" s="298"/>
      <c r="O322" s="298"/>
      <c r="P322" s="298"/>
      <c r="Q322" s="298"/>
      <c r="R322" s="298"/>
      <c r="S322" s="298"/>
      <c r="T322" s="298"/>
    </row>
    <row r="323" spans="1:20">
      <c r="A323" s="298"/>
      <c r="B323" s="405"/>
      <c r="C323" s="298"/>
      <c r="D323" s="298"/>
      <c r="E323" s="298"/>
      <c r="F323" s="298"/>
      <c r="G323" s="298"/>
      <c r="H323" s="298"/>
      <c r="I323" s="298"/>
      <c r="J323" s="298"/>
      <c r="K323" s="298"/>
      <c r="L323" s="298"/>
      <c r="M323" s="298"/>
      <c r="N323" s="298"/>
      <c r="O323" s="298"/>
      <c r="P323" s="298"/>
      <c r="Q323" s="298"/>
      <c r="R323" s="298"/>
      <c r="S323" s="298"/>
      <c r="T323" s="298"/>
    </row>
    <row r="324" spans="1:20">
      <c r="A324" s="298"/>
      <c r="B324" s="405"/>
      <c r="C324" s="298"/>
      <c r="D324" s="298"/>
      <c r="E324" s="298"/>
      <c r="F324" s="298"/>
      <c r="G324" s="298"/>
      <c r="H324" s="298"/>
      <c r="I324" s="298"/>
      <c r="J324" s="298"/>
      <c r="K324" s="298"/>
      <c r="L324" s="298"/>
      <c r="M324" s="298"/>
      <c r="N324" s="298"/>
      <c r="O324" s="298"/>
      <c r="P324" s="298"/>
      <c r="Q324" s="298"/>
      <c r="R324" s="298"/>
      <c r="S324" s="298"/>
      <c r="T324" s="298"/>
    </row>
    <row r="325" spans="1:20">
      <c r="A325" s="298"/>
      <c r="B325" s="405"/>
      <c r="C325" s="298"/>
      <c r="D325" s="298"/>
      <c r="E325" s="298"/>
      <c r="F325" s="298"/>
      <c r="G325" s="298"/>
      <c r="H325" s="298"/>
      <c r="I325" s="298"/>
      <c r="J325" s="298"/>
      <c r="K325" s="298"/>
      <c r="L325" s="298"/>
      <c r="M325" s="298"/>
      <c r="N325" s="298"/>
      <c r="O325" s="298"/>
      <c r="P325" s="298"/>
      <c r="Q325" s="298"/>
      <c r="R325" s="298"/>
      <c r="S325" s="298"/>
      <c r="T325" s="298"/>
    </row>
    <row r="326" spans="1:20">
      <c r="A326" s="298"/>
      <c r="B326" s="405"/>
      <c r="C326" s="298"/>
      <c r="D326" s="298"/>
      <c r="E326" s="298"/>
      <c r="F326" s="298"/>
      <c r="G326" s="298"/>
      <c r="H326" s="298"/>
      <c r="I326" s="298"/>
      <c r="J326" s="298"/>
      <c r="K326" s="298"/>
      <c r="L326" s="298"/>
      <c r="M326" s="298"/>
      <c r="N326" s="298"/>
      <c r="O326" s="298"/>
      <c r="P326" s="298"/>
      <c r="Q326" s="298"/>
      <c r="R326" s="298"/>
      <c r="S326" s="298"/>
      <c r="T326" s="298"/>
    </row>
    <row r="327" spans="1:20">
      <c r="A327" s="298"/>
      <c r="B327" s="405"/>
      <c r="C327" s="298"/>
      <c r="D327" s="298"/>
      <c r="E327" s="298"/>
      <c r="F327" s="298"/>
      <c r="G327" s="298"/>
      <c r="H327" s="298"/>
      <c r="I327" s="298"/>
      <c r="J327" s="298"/>
      <c r="K327" s="298"/>
      <c r="L327" s="298"/>
      <c r="M327" s="298"/>
      <c r="N327" s="298"/>
      <c r="O327" s="298"/>
      <c r="P327" s="298"/>
      <c r="Q327" s="298"/>
      <c r="R327" s="298"/>
      <c r="S327" s="298"/>
      <c r="T327" s="298"/>
    </row>
    <row r="328" spans="1:20">
      <c r="A328" s="298"/>
      <c r="B328" s="405"/>
      <c r="C328" s="298"/>
      <c r="D328" s="298"/>
      <c r="E328" s="298"/>
      <c r="F328" s="298"/>
      <c r="G328" s="298"/>
      <c r="H328" s="298"/>
      <c r="I328" s="298"/>
      <c r="J328" s="298"/>
      <c r="K328" s="298"/>
      <c r="L328" s="298"/>
      <c r="M328" s="298"/>
      <c r="N328" s="298"/>
      <c r="O328" s="298"/>
      <c r="P328" s="298"/>
      <c r="Q328" s="298"/>
      <c r="R328" s="298"/>
      <c r="S328" s="298"/>
      <c r="T328" s="298"/>
    </row>
    <row r="329" spans="1:20">
      <c r="A329" s="298"/>
      <c r="B329" s="405"/>
      <c r="C329" s="298"/>
      <c r="D329" s="298"/>
      <c r="E329" s="298"/>
      <c r="F329" s="298"/>
      <c r="G329" s="298"/>
      <c r="H329" s="298"/>
      <c r="I329" s="298"/>
      <c r="J329" s="298"/>
      <c r="K329" s="298"/>
      <c r="L329" s="298"/>
      <c r="M329" s="298"/>
      <c r="N329" s="298"/>
      <c r="O329" s="298"/>
      <c r="P329" s="298"/>
      <c r="Q329" s="298"/>
      <c r="R329" s="298"/>
      <c r="S329" s="298"/>
      <c r="T329" s="298"/>
    </row>
    <row r="330" spans="1:20">
      <c r="A330" s="298"/>
      <c r="B330" s="405"/>
      <c r="C330" s="298"/>
      <c r="D330" s="298"/>
      <c r="E330" s="298"/>
      <c r="F330" s="298"/>
      <c r="G330" s="298"/>
      <c r="H330" s="298"/>
      <c r="I330" s="298"/>
      <c r="J330" s="298"/>
      <c r="K330" s="298"/>
      <c r="L330" s="298"/>
      <c r="M330" s="298"/>
      <c r="N330" s="298"/>
      <c r="O330" s="298"/>
      <c r="P330" s="298"/>
      <c r="Q330" s="298"/>
      <c r="R330" s="298"/>
      <c r="S330" s="298"/>
      <c r="T330" s="298"/>
    </row>
    <row r="331" spans="1:20">
      <c r="A331" s="298"/>
      <c r="B331" s="405"/>
      <c r="C331" s="298"/>
      <c r="D331" s="298"/>
      <c r="E331" s="298"/>
      <c r="F331" s="298"/>
      <c r="G331" s="298"/>
      <c r="H331" s="298"/>
      <c r="I331" s="298"/>
      <c r="J331" s="298"/>
      <c r="K331" s="298"/>
      <c r="L331" s="298"/>
      <c r="M331" s="298"/>
      <c r="N331" s="298"/>
      <c r="O331" s="298"/>
      <c r="P331" s="298"/>
      <c r="Q331" s="298"/>
      <c r="R331" s="298"/>
      <c r="S331" s="298"/>
      <c r="T331" s="298"/>
    </row>
    <row r="332" spans="1:20">
      <c r="A332" s="298"/>
      <c r="B332" s="405"/>
      <c r="C332" s="298"/>
      <c r="D332" s="298"/>
      <c r="E332" s="298"/>
      <c r="F332" s="298"/>
      <c r="G332" s="298"/>
      <c r="H332" s="298"/>
      <c r="I332" s="298"/>
      <c r="J332" s="298"/>
      <c r="K332" s="298"/>
      <c r="L332" s="298"/>
      <c r="M332" s="298"/>
      <c r="N332" s="298"/>
      <c r="O332" s="298"/>
      <c r="P332" s="298"/>
      <c r="Q332" s="298"/>
      <c r="R332" s="298"/>
      <c r="S332" s="298"/>
      <c r="T332" s="298"/>
    </row>
    <row r="333" spans="1:20">
      <c r="A333" s="298"/>
      <c r="B333" s="405"/>
      <c r="C333" s="298"/>
      <c r="D333" s="298"/>
      <c r="E333" s="298"/>
      <c r="F333" s="298"/>
      <c r="G333" s="298"/>
      <c r="H333" s="298"/>
      <c r="I333" s="298"/>
      <c r="J333" s="298"/>
      <c r="K333" s="298"/>
      <c r="L333" s="298"/>
      <c r="M333" s="298"/>
      <c r="N333" s="298"/>
      <c r="O333" s="298"/>
      <c r="P333" s="298"/>
      <c r="Q333" s="298"/>
      <c r="R333" s="298"/>
      <c r="S333" s="298"/>
      <c r="T333" s="298"/>
    </row>
    <row r="334" spans="1:20">
      <c r="A334" s="298"/>
      <c r="B334" s="405"/>
      <c r="C334" s="298"/>
      <c r="D334" s="298"/>
      <c r="E334" s="298"/>
      <c r="F334" s="298"/>
      <c r="G334" s="298"/>
      <c r="H334" s="298"/>
      <c r="I334" s="298"/>
      <c r="J334" s="298"/>
      <c r="K334" s="298"/>
      <c r="L334" s="298"/>
      <c r="M334" s="298"/>
      <c r="N334" s="298"/>
      <c r="O334" s="298"/>
      <c r="P334" s="298"/>
      <c r="Q334" s="298"/>
      <c r="R334" s="298"/>
      <c r="S334" s="298"/>
      <c r="T334" s="298"/>
    </row>
    <row r="335" spans="1:20">
      <c r="A335" s="298"/>
      <c r="B335" s="405"/>
      <c r="C335" s="298"/>
      <c r="D335" s="298"/>
      <c r="E335" s="298"/>
      <c r="F335" s="298"/>
      <c r="G335" s="298"/>
      <c r="H335" s="298"/>
      <c r="I335" s="298"/>
      <c r="J335" s="298"/>
      <c r="K335" s="298"/>
      <c r="L335" s="298"/>
      <c r="M335" s="298"/>
      <c r="N335" s="298"/>
      <c r="O335" s="298"/>
      <c r="P335" s="298"/>
      <c r="Q335" s="298"/>
      <c r="R335" s="298"/>
      <c r="S335" s="298"/>
      <c r="T335" s="298"/>
    </row>
    <row r="336" spans="1:20">
      <c r="A336" s="298"/>
      <c r="B336" s="405"/>
      <c r="C336" s="298"/>
      <c r="D336" s="298"/>
      <c r="E336" s="298"/>
      <c r="F336" s="298"/>
      <c r="G336" s="298"/>
      <c r="H336" s="298"/>
      <c r="I336" s="298"/>
      <c r="J336" s="298"/>
      <c r="K336" s="298"/>
      <c r="L336" s="298"/>
      <c r="M336" s="298"/>
      <c r="N336" s="298"/>
      <c r="O336" s="298"/>
      <c r="P336" s="298"/>
      <c r="Q336" s="298"/>
      <c r="R336" s="298"/>
      <c r="S336" s="298"/>
      <c r="T336" s="298"/>
    </row>
    <row r="337" spans="1:20">
      <c r="A337" s="298"/>
      <c r="B337" s="405"/>
      <c r="C337" s="298"/>
      <c r="D337" s="298"/>
      <c r="E337" s="298"/>
      <c r="F337" s="298"/>
      <c r="G337" s="298"/>
      <c r="H337" s="298"/>
      <c r="I337" s="298"/>
      <c r="J337" s="298"/>
      <c r="K337" s="298"/>
      <c r="L337" s="298"/>
      <c r="M337" s="298"/>
      <c r="N337" s="298"/>
      <c r="O337" s="298"/>
      <c r="P337" s="298"/>
      <c r="Q337" s="298"/>
      <c r="R337" s="298"/>
      <c r="S337" s="298"/>
      <c r="T337" s="298"/>
    </row>
    <row r="338" spans="1:20">
      <c r="A338" s="298"/>
      <c r="B338" s="405"/>
      <c r="C338" s="298"/>
      <c r="D338" s="298"/>
      <c r="E338" s="298"/>
      <c r="F338" s="298"/>
      <c r="G338" s="298"/>
      <c r="H338" s="298"/>
      <c r="I338" s="298"/>
      <c r="J338" s="298"/>
      <c r="K338" s="298"/>
      <c r="L338" s="298"/>
      <c r="M338" s="298"/>
      <c r="N338" s="298"/>
      <c r="O338" s="298"/>
      <c r="P338" s="298"/>
      <c r="Q338" s="298"/>
      <c r="R338" s="298"/>
      <c r="S338" s="298"/>
      <c r="T338" s="298"/>
    </row>
    <row r="339" spans="1:20">
      <c r="A339" s="298"/>
      <c r="B339" s="405"/>
      <c r="C339" s="298"/>
      <c r="D339" s="298"/>
      <c r="E339" s="298"/>
      <c r="F339" s="298"/>
      <c r="G339" s="298"/>
      <c r="H339" s="298"/>
      <c r="I339" s="298"/>
      <c r="J339" s="298"/>
      <c r="K339" s="298"/>
      <c r="L339" s="298"/>
      <c r="M339" s="298"/>
      <c r="N339" s="298"/>
      <c r="O339" s="298"/>
      <c r="P339" s="298"/>
      <c r="Q339" s="298"/>
      <c r="R339" s="298"/>
      <c r="S339" s="298"/>
      <c r="T339" s="298"/>
    </row>
    <row r="340" spans="1:20">
      <c r="A340" s="298"/>
      <c r="B340" s="405"/>
      <c r="C340" s="298"/>
      <c r="D340" s="298"/>
      <c r="E340" s="298"/>
      <c r="F340" s="298"/>
      <c r="G340" s="298"/>
      <c r="H340" s="298"/>
      <c r="I340" s="298"/>
      <c r="J340" s="298"/>
      <c r="K340" s="298"/>
      <c r="L340" s="298"/>
      <c r="M340" s="298"/>
      <c r="N340" s="298"/>
      <c r="O340" s="298"/>
      <c r="P340" s="298"/>
      <c r="Q340" s="298"/>
      <c r="R340" s="298"/>
      <c r="S340" s="298"/>
      <c r="T340" s="298"/>
    </row>
    <row r="341" spans="1:20">
      <c r="A341" s="298"/>
      <c r="B341" s="405"/>
      <c r="C341" s="298"/>
      <c r="D341" s="298"/>
      <c r="E341" s="298"/>
      <c r="F341" s="298"/>
      <c r="G341" s="298"/>
      <c r="H341" s="298"/>
      <c r="I341" s="298"/>
      <c r="J341" s="298"/>
      <c r="K341" s="298"/>
      <c r="L341" s="298"/>
      <c r="M341" s="298"/>
      <c r="N341" s="298"/>
      <c r="O341" s="298"/>
      <c r="P341" s="298"/>
      <c r="Q341" s="298"/>
      <c r="R341" s="298"/>
      <c r="S341" s="298"/>
      <c r="T341" s="298"/>
    </row>
    <row r="342" spans="1:20">
      <c r="A342" s="298"/>
      <c r="B342" s="405"/>
      <c r="C342" s="298"/>
      <c r="D342" s="298"/>
      <c r="E342" s="298"/>
      <c r="F342" s="298"/>
      <c r="G342" s="298"/>
      <c r="H342" s="298"/>
      <c r="I342" s="298"/>
      <c r="J342" s="298"/>
      <c r="K342" s="298"/>
      <c r="L342" s="298"/>
      <c r="M342" s="298"/>
      <c r="N342" s="298"/>
      <c r="O342" s="298"/>
      <c r="P342" s="298"/>
      <c r="Q342" s="298"/>
      <c r="R342" s="298"/>
      <c r="S342" s="298"/>
      <c r="T342" s="298"/>
    </row>
    <row r="343" spans="1:20">
      <c r="A343" s="298"/>
      <c r="B343" s="405"/>
      <c r="C343" s="298"/>
      <c r="D343" s="298"/>
      <c r="E343" s="298"/>
      <c r="F343" s="298"/>
      <c r="G343" s="298"/>
      <c r="H343" s="298"/>
      <c r="I343" s="298"/>
      <c r="J343" s="298"/>
      <c r="K343" s="298"/>
      <c r="L343" s="298"/>
      <c r="M343" s="298"/>
      <c r="N343" s="298"/>
      <c r="O343" s="298"/>
      <c r="P343" s="298"/>
      <c r="Q343" s="298"/>
      <c r="R343" s="298"/>
      <c r="S343" s="298"/>
      <c r="T343" s="298"/>
    </row>
    <row r="344" spans="1:20">
      <c r="A344" s="298"/>
      <c r="B344" s="405"/>
      <c r="C344" s="298"/>
      <c r="D344" s="298"/>
      <c r="E344" s="298"/>
      <c r="F344" s="298"/>
      <c r="G344" s="298"/>
      <c r="H344" s="298"/>
      <c r="I344" s="298"/>
      <c r="J344" s="298"/>
      <c r="K344" s="298"/>
      <c r="L344" s="298"/>
      <c r="M344" s="298"/>
      <c r="N344" s="298"/>
      <c r="O344" s="298"/>
      <c r="P344" s="298"/>
      <c r="Q344" s="298"/>
      <c r="R344" s="298"/>
      <c r="S344" s="298"/>
      <c r="T344" s="298"/>
    </row>
    <row r="345" spans="1:20">
      <c r="A345" s="298"/>
      <c r="B345" s="405"/>
      <c r="C345" s="298"/>
      <c r="D345" s="298"/>
      <c r="E345" s="298"/>
      <c r="F345" s="298"/>
      <c r="G345" s="298"/>
      <c r="H345" s="298"/>
      <c r="I345" s="298"/>
      <c r="J345" s="298"/>
      <c r="K345" s="298"/>
      <c r="L345" s="298"/>
      <c r="M345" s="298"/>
      <c r="N345" s="298"/>
      <c r="O345" s="298"/>
      <c r="P345" s="298"/>
      <c r="Q345" s="298"/>
      <c r="R345" s="298"/>
      <c r="S345" s="298"/>
      <c r="T345" s="298"/>
    </row>
    <row r="346" spans="1:20">
      <c r="A346" s="298"/>
      <c r="B346" s="405"/>
      <c r="C346" s="298"/>
      <c r="D346" s="298"/>
      <c r="E346" s="298"/>
      <c r="F346" s="298"/>
      <c r="G346" s="298"/>
      <c r="H346" s="298"/>
      <c r="I346" s="298"/>
      <c r="J346" s="298"/>
      <c r="K346" s="298"/>
      <c r="L346" s="298"/>
      <c r="M346" s="298"/>
      <c r="N346" s="298"/>
      <c r="O346" s="298"/>
      <c r="P346" s="298"/>
      <c r="Q346" s="298"/>
      <c r="R346" s="298"/>
      <c r="S346" s="298"/>
      <c r="T346" s="298"/>
    </row>
    <row r="347" spans="1:20">
      <c r="A347" s="298"/>
      <c r="B347" s="405"/>
      <c r="C347" s="298"/>
      <c r="D347" s="298"/>
      <c r="E347" s="298"/>
      <c r="F347" s="298"/>
      <c r="G347" s="298"/>
      <c r="H347" s="298"/>
      <c r="I347" s="298"/>
      <c r="J347" s="298"/>
      <c r="K347" s="298"/>
      <c r="L347" s="298"/>
      <c r="M347" s="298"/>
      <c r="N347" s="298"/>
      <c r="O347" s="298"/>
      <c r="P347" s="298"/>
      <c r="Q347" s="298"/>
      <c r="R347" s="298"/>
      <c r="S347" s="298"/>
      <c r="T347" s="298"/>
    </row>
    <row r="348" spans="1:20">
      <c r="A348" s="298"/>
      <c r="B348" s="405"/>
      <c r="C348" s="298"/>
      <c r="D348" s="298"/>
      <c r="E348" s="298"/>
      <c r="F348" s="298"/>
      <c r="G348" s="298"/>
      <c r="H348" s="298"/>
      <c r="I348" s="298"/>
      <c r="J348" s="298"/>
      <c r="K348" s="298"/>
      <c r="L348" s="298"/>
      <c r="M348" s="298"/>
      <c r="N348" s="298"/>
      <c r="O348" s="298"/>
      <c r="P348" s="298"/>
      <c r="Q348" s="298"/>
      <c r="R348" s="298"/>
      <c r="S348" s="298"/>
      <c r="T348" s="298"/>
    </row>
    <row r="349" spans="1:20">
      <c r="A349" s="298"/>
      <c r="B349" s="405"/>
      <c r="C349" s="298"/>
      <c r="D349" s="298"/>
      <c r="E349" s="298"/>
      <c r="F349" s="298"/>
      <c r="G349" s="298"/>
      <c r="H349" s="298"/>
      <c r="I349" s="298"/>
      <c r="J349" s="298"/>
      <c r="K349" s="298"/>
      <c r="L349" s="298"/>
      <c r="M349" s="298"/>
      <c r="N349" s="298"/>
      <c r="O349" s="298"/>
      <c r="P349" s="298"/>
      <c r="Q349" s="298"/>
      <c r="R349" s="298"/>
      <c r="S349" s="298"/>
      <c r="T349" s="298"/>
    </row>
    <row r="350" spans="1:20">
      <c r="A350" s="298"/>
      <c r="B350" s="405"/>
      <c r="C350" s="298"/>
      <c r="D350" s="298"/>
      <c r="E350" s="298"/>
      <c r="F350" s="298"/>
      <c r="G350" s="298"/>
      <c r="H350" s="298"/>
      <c r="I350" s="298"/>
      <c r="J350" s="298"/>
      <c r="K350" s="298"/>
      <c r="L350" s="298"/>
      <c r="M350" s="298"/>
      <c r="N350" s="298"/>
      <c r="O350" s="298"/>
      <c r="P350" s="298"/>
      <c r="Q350" s="298"/>
      <c r="R350" s="298"/>
      <c r="S350" s="298"/>
      <c r="T350" s="298"/>
    </row>
    <row r="351" spans="1:20">
      <c r="A351" s="298"/>
      <c r="B351" s="405"/>
      <c r="C351" s="298"/>
      <c r="D351" s="298"/>
      <c r="E351" s="298"/>
      <c r="F351" s="298"/>
      <c r="G351" s="298"/>
      <c r="H351" s="298"/>
      <c r="I351" s="298"/>
      <c r="J351" s="298"/>
      <c r="K351" s="298"/>
      <c r="L351" s="298"/>
      <c r="M351" s="298"/>
      <c r="N351" s="298"/>
      <c r="O351" s="298"/>
      <c r="P351" s="298"/>
      <c r="Q351" s="298"/>
      <c r="R351" s="298"/>
      <c r="S351" s="298"/>
      <c r="T351" s="298"/>
    </row>
    <row r="352" spans="1:20">
      <c r="A352" s="298"/>
      <c r="B352" s="405"/>
      <c r="C352" s="298"/>
      <c r="D352" s="298"/>
      <c r="E352" s="298"/>
      <c r="F352" s="298"/>
      <c r="G352" s="298"/>
      <c r="H352" s="298"/>
      <c r="I352" s="298"/>
      <c r="J352" s="298"/>
      <c r="K352" s="298"/>
      <c r="L352" s="298"/>
      <c r="M352" s="298"/>
      <c r="N352" s="298"/>
      <c r="O352" s="298"/>
      <c r="P352" s="298"/>
      <c r="Q352" s="298"/>
      <c r="R352" s="298"/>
      <c r="S352" s="298"/>
      <c r="T352" s="298"/>
    </row>
    <row r="353" spans="1:20">
      <c r="A353" s="298"/>
      <c r="B353" s="405"/>
      <c r="C353" s="298"/>
      <c r="D353" s="298"/>
      <c r="E353" s="298"/>
      <c r="F353" s="298"/>
      <c r="G353" s="298"/>
      <c r="H353" s="298"/>
      <c r="I353" s="298"/>
      <c r="J353" s="298"/>
      <c r="K353" s="298"/>
      <c r="L353" s="298"/>
      <c r="M353" s="298"/>
      <c r="N353" s="298"/>
      <c r="O353" s="298"/>
      <c r="P353" s="298"/>
      <c r="Q353" s="298"/>
      <c r="R353" s="298"/>
      <c r="S353" s="298"/>
      <c r="T353" s="298"/>
    </row>
    <row r="354" spans="1:20">
      <c r="A354" s="298"/>
      <c r="B354" s="405"/>
      <c r="C354" s="298"/>
      <c r="D354" s="298"/>
      <c r="E354" s="298"/>
      <c r="F354" s="298"/>
      <c r="G354" s="298"/>
      <c r="H354" s="298"/>
      <c r="I354" s="298"/>
      <c r="J354" s="298"/>
      <c r="K354" s="298"/>
      <c r="L354" s="298"/>
      <c r="M354" s="298"/>
      <c r="N354" s="298"/>
      <c r="O354" s="298"/>
      <c r="P354" s="298"/>
      <c r="Q354" s="298"/>
      <c r="R354" s="298"/>
      <c r="S354" s="298"/>
      <c r="T354" s="298"/>
    </row>
    <row r="355" spans="1:20">
      <c r="A355" s="298"/>
      <c r="B355" s="405"/>
      <c r="C355" s="298"/>
      <c r="D355" s="298"/>
      <c r="E355" s="298"/>
      <c r="F355" s="298"/>
      <c r="G355" s="298"/>
      <c r="H355" s="298"/>
      <c r="I355" s="298"/>
      <c r="J355" s="298"/>
      <c r="K355" s="298"/>
      <c r="L355" s="298"/>
      <c r="M355" s="298"/>
      <c r="N355" s="298"/>
      <c r="O355" s="298"/>
      <c r="P355" s="298"/>
      <c r="Q355" s="298"/>
      <c r="R355" s="298"/>
      <c r="S355" s="298"/>
      <c r="T355" s="298"/>
    </row>
    <row r="356" spans="1:20">
      <c r="A356" s="298"/>
      <c r="B356" s="405"/>
      <c r="C356" s="298"/>
      <c r="D356" s="298"/>
      <c r="E356" s="298"/>
      <c r="F356" s="298"/>
      <c r="G356" s="298"/>
      <c r="H356" s="298"/>
      <c r="I356" s="298"/>
      <c r="J356" s="298"/>
      <c r="K356" s="298"/>
      <c r="L356" s="298"/>
      <c r="M356" s="298"/>
      <c r="N356" s="298"/>
      <c r="O356" s="298"/>
      <c r="P356" s="298"/>
      <c r="Q356" s="298"/>
      <c r="R356" s="298"/>
      <c r="S356" s="298"/>
      <c r="T356" s="298"/>
    </row>
    <row r="357" spans="1:20">
      <c r="A357" s="298"/>
      <c r="B357" s="405"/>
      <c r="C357" s="298"/>
      <c r="D357" s="298"/>
      <c r="E357" s="298"/>
      <c r="F357" s="298"/>
      <c r="G357" s="298"/>
      <c r="H357" s="298"/>
      <c r="I357" s="298"/>
      <c r="J357" s="298"/>
      <c r="K357" s="298"/>
      <c r="L357" s="298"/>
      <c r="M357" s="298"/>
      <c r="N357" s="298"/>
      <c r="O357" s="298"/>
      <c r="P357" s="298"/>
      <c r="Q357" s="298"/>
      <c r="R357" s="298"/>
      <c r="S357" s="298"/>
      <c r="T357" s="298"/>
    </row>
    <row r="358" spans="1:20">
      <c r="A358" s="298"/>
      <c r="B358" s="405"/>
      <c r="C358" s="298"/>
      <c r="D358" s="298"/>
      <c r="E358" s="298"/>
      <c r="F358" s="298"/>
      <c r="G358" s="298"/>
      <c r="H358" s="298"/>
      <c r="I358" s="298"/>
      <c r="J358" s="298"/>
      <c r="K358" s="298"/>
      <c r="L358" s="298"/>
      <c r="M358" s="298"/>
      <c r="N358" s="298"/>
      <c r="O358" s="298"/>
      <c r="P358" s="298"/>
      <c r="Q358" s="298"/>
      <c r="R358" s="298"/>
      <c r="S358" s="298"/>
      <c r="T358" s="298"/>
    </row>
    <row r="359" spans="1:20">
      <c r="A359" s="298"/>
      <c r="B359" s="405"/>
      <c r="C359" s="298"/>
      <c r="D359" s="298"/>
      <c r="E359" s="298"/>
      <c r="F359" s="298"/>
      <c r="G359" s="298"/>
      <c r="H359" s="298"/>
      <c r="I359" s="298"/>
      <c r="J359" s="298"/>
      <c r="K359" s="298"/>
      <c r="L359" s="298"/>
      <c r="M359" s="298"/>
      <c r="N359" s="298"/>
      <c r="O359" s="298"/>
      <c r="P359" s="298"/>
      <c r="Q359" s="298"/>
      <c r="R359" s="298"/>
      <c r="S359" s="298"/>
      <c r="T359" s="298"/>
    </row>
    <row r="360" spans="1:20">
      <c r="A360" s="298"/>
      <c r="B360" s="405"/>
      <c r="C360" s="298"/>
      <c r="D360" s="298"/>
      <c r="E360" s="298"/>
      <c r="F360" s="298"/>
      <c r="G360" s="298"/>
      <c r="H360" s="298"/>
      <c r="I360" s="298"/>
      <c r="J360" s="298"/>
      <c r="K360" s="298"/>
      <c r="L360" s="298"/>
      <c r="M360" s="298"/>
      <c r="N360" s="298"/>
      <c r="O360" s="298"/>
      <c r="P360" s="298"/>
      <c r="Q360" s="298"/>
      <c r="R360" s="298"/>
      <c r="S360" s="298"/>
      <c r="T360" s="298"/>
    </row>
    <row r="361" spans="1:20">
      <c r="A361" s="298"/>
      <c r="B361" s="405"/>
      <c r="C361" s="298"/>
      <c r="D361" s="298"/>
      <c r="E361" s="298"/>
      <c r="F361" s="298"/>
      <c r="G361" s="298"/>
      <c r="H361" s="298"/>
      <c r="I361" s="298"/>
      <c r="J361" s="298"/>
      <c r="K361" s="298"/>
      <c r="L361" s="298"/>
      <c r="M361" s="298"/>
      <c r="N361" s="298"/>
      <c r="O361" s="298"/>
      <c r="P361" s="298"/>
      <c r="Q361" s="298"/>
      <c r="R361" s="298"/>
      <c r="S361" s="298"/>
      <c r="T361" s="298"/>
    </row>
    <row r="362" spans="1:20">
      <c r="A362" s="298"/>
      <c r="B362" s="405"/>
      <c r="C362" s="298"/>
      <c r="D362" s="298"/>
      <c r="E362" s="298"/>
      <c r="F362" s="298"/>
      <c r="G362" s="298"/>
      <c r="H362" s="298"/>
      <c r="I362" s="298"/>
      <c r="J362" s="298"/>
      <c r="K362" s="298"/>
      <c r="L362" s="298"/>
      <c r="M362" s="298"/>
      <c r="N362" s="298"/>
      <c r="O362" s="298"/>
      <c r="P362" s="298"/>
      <c r="Q362" s="298"/>
      <c r="R362" s="298"/>
      <c r="S362" s="298"/>
      <c r="T362" s="298"/>
    </row>
    <row r="363" spans="1:20">
      <c r="A363" s="298"/>
      <c r="B363" s="405"/>
      <c r="C363" s="298"/>
      <c r="D363" s="298"/>
      <c r="E363" s="298"/>
      <c r="F363" s="298"/>
      <c r="G363" s="298"/>
      <c r="H363" s="298"/>
      <c r="I363" s="298"/>
      <c r="J363" s="298"/>
      <c r="K363" s="298"/>
      <c r="L363" s="298"/>
      <c r="M363" s="298"/>
      <c r="N363" s="298"/>
      <c r="O363" s="298"/>
      <c r="P363" s="298"/>
      <c r="Q363" s="298"/>
      <c r="R363" s="298"/>
      <c r="S363" s="298"/>
      <c r="T363" s="298"/>
    </row>
    <row r="364" spans="1:20">
      <c r="A364" s="298"/>
      <c r="B364" s="405"/>
      <c r="C364" s="298"/>
      <c r="D364" s="298"/>
      <c r="E364" s="298"/>
      <c r="F364" s="298"/>
      <c r="G364" s="298"/>
      <c r="H364" s="298"/>
      <c r="I364" s="298"/>
      <c r="J364" s="298"/>
      <c r="K364" s="298"/>
      <c r="L364" s="298"/>
      <c r="M364" s="298"/>
      <c r="N364" s="298"/>
      <c r="O364" s="298"/>
      <c r="P364" s="298"/>
      <c r="Q364" s="298"/>
      <c r="R364" s="298"/>
      <c r="S364" s="298"/>
      <c r="T364" s="298"/>
    </row>
    <row r="365" spans="1:20">
      <c r="A365" s="298"/>
      <c r="B365" s="405"/>
      <c r="C365" s="298"/>
      <c r="D365" s="298"/>
      <c r="E365" s="298"/>
      <c r="F365" s="298"/>
      <c r="G365" s="298"/>
      <c r="H365" s="298"/>
      <c r="I365" s="298"/>
      <c r="J365" s="298"/>
      <c r="K365" s="298"/>
      <c r="L365" s="298"/>
      <c r="M365" s="298"/>
      <c r="N365" s="298"/>
      <c r="O365" s="298"/>
      <c r="P365" s="298"/>
      <c r="Q365" s="298"/>
      <c r="R365" s="298"/>
      <c r="S365" s="298"/>
      <c r="T365" s="298"/>
    </row>
    <row r="366" spans="1:20">
      <c r="A366" s="298"/>
      <c r="B366" s="405"/>
      <c r="C366" s="298"/>
      <c r="D366" s="298"/>
      <c r="E366" s="298"/>
      <c r="F366" s="298"/>
      <c r="G366" s="298"/>
      <c r="H366" s="298"/>
      <c r="I366" s="298"/>
      <c r="J366" s="298"/>
      <c r="K366" s="298"/>
      <c r="L366" s="298"/>
      <c r="M366" s="298"/>
      <c r="N366" s="298"/>
      <c r="O366" s="298"/>
      <c r="P366" s="298"/>
      <c r="Q366" s="298"/>
      <c r="R366" s="298"/>
      <c r="S366" s="298"/>
      <c r="T366" s="298"/>
    </row>
    <row r="367" spans="1:20">
      <c r="A367" s="298"/>
      <c r="B367" s="405"/>
      <c r="C367" s="298"/>
      <c r="D367" s="298"/>
      <c r="E367" s="298"/>
      <c r="F367" s="298"/>
      <c r="G367" s="298"/>
      <c r="H367" s="298"/>
      <c r="I367" s="298"/>
      <c r="J367" s="298"/>
      <c r="K367" s="298"/>
      <c r="L367" s="298"/>
      <c r="M367" s="298"/>
      <c r="N367" s="298"/>
      <c r="O367" s="298"/>
      <c r="P367" s="298"/>
      <c r="Q367" s="298"/>
      <c r="R367" s="298"/>
      <c r="S367" s="298"/>
      <c r="T367" s="298"/>
    </row>
    <row r="368" spans="1:20">
      <c r="A368" s="298"/>
      <c r="B368" s="405"/>
      <c r="C368" s="298"/>
      <c r="D368" s="298"/>
      <c r="E368" s="298"/>
      <c r="F368" s="298"/>
      <c r="G368" s="298"/>
      <c r="H368" s="298"/>
      <c r="I368" s="298"/>
      <c r="J368" s="298"/>
      <c r="K368" s="298"/>
      <c r="L368" s="298"/>
      <c r="M368" s="298"/>
      <c r="N368" s="298"/>
      <c r="O368" s="298"/>
      <c r="P368" s="298"/>
      <c r="Q368" s="298"/>
      <c r="R368" s="298"/>
      <c r="S368" s="298"/>
      <c r="T368" s="298"/>
    </row>
    <row r="369" spans="1:20">
      <c r="A369" s="298"/>
      <c r="B369" s="405"/>
      <c r="C369" s="298"/>
      <c r="D369" s="298"/>
      <c r="E369" s="298"/>
      <c r="F369" s="298"/>
      <c r="G369" s="298"/>
      <c r="H369" s="298"/>
      <c r="I369" s="298"/>
      <c r="J369" s="298"/>
      <c r="K369" s="298"/>
      <c r="L369" s="298"/>
      <c r="M369" s="298"/>
      <c r="N369" s="298"/>
      <c r="O369" s="298"/>
      <c r="P369" s="298"/>
      <c r="Q369" s="298"/>
      <c r="R369" s="298"/>
      <c r="S369" s="298"/>
      <c r="T369" s="298"/>
    </row>
    <row r="370" spans="1:20">
      <c r="A370" s="298"/>
      <c r="B370" s="405"/>
      <c r="C370" s="298"/>
      <c r="D370" s="298"/>
      <c r="E370" s="298"/>
      <c r="F370" s="298"/>
      <c r="G370" s="298"/>
      <c r="H370" s="298"/>
      <c r="I370" s="298"/>
      <c r="J370" s="298"/>
      <c r="K370" s="298"/>
      <c r="L370" s="298"/>
      <c r="M370" s="298"/>
      <c r="N370" s="298"/>
      <c r="O370" s="298"/>
      <c r="P370" s="298"/>
      <c r="Q370" s="298"/>
      <c r="R370" s="298"/>
      <c r="S370" s="298"/>
      <c r="T370" s="298"/>
    </row>
    <row r="371" spans="1:20">
      <c r="A371" s="298"/>
      <c r="B371" s="405"/>
      <c r="C371" s="298"/>
      <c r="D371" s="298"/>
      <c r="E371" s="298"/>
      <c r="F371" s="298"/>
      <c r="G371" s="298"/>
      <c r="H371" s="298"/>
      <c r="I371" s="298"/>
      <c r="J371" s="298"/>
      <c r="K371" s="298"/>
      <c r="L371" s="298"/>
      <c r="M371" s="298"/>
      <c r="N371" s="298"/>
      <c r="O371" s="298"/>
      <c r="P371" s="298"/>
      <c r="Q371" s="298"/>
      <c r="R371" s="298"/>
      <c r="S371" s="298"/>
      <c r="T371" s="298"/>
    </row>
    <row r="372" spans="1:20">
      <c r="A372" s="298"/>
      <c r="B372" s="405"/>
      <c r="C372" s="298"/>
      <c r="D372" s="298"/>
      <c r="E372" s="298"/>
      <c r="F372" s="298"/>
      <c r="G372" s="298"/>
      <c r="H372" s="298"/>
      <c r="I372" s="298"/>
      <c r="J372" s="298"/>
      <c r="K372" s="298"/>
      <c r="L372" s="298"/>
      <c r="M372" s="298"/>
      <c r="N372" s="298"/>
      <c r="O372" s="298"/>
      <c r="P372" s="298"/>
      <c r="Q372" s="298"/>
      <c r="R372" s="298"/>
      <c r="S372" s="298"/>
      <c r="T372" s="298"/>
    </row>
    <row r="373" spans="1:20">
      <c r="A373" s="298"/>
      <c r="B373" s="405"/>
      <c r="C373" s="298"/>
      <c r="D373" s="298"/>
      <c r="E373" s="298"/>
      <c r="F373" s="298"/>
      <c r="G373" s="298"/>
      <c r="H373" s="298"/>
      <c r="I373" s="298"/>
      <c r="J373" s="298"/>
      <c r="K373" s="298"/>
      <c r="L373" s="298"/>
      <c r="M373" s="298"/>
      <c r="N373" s="298"/>
      <c r="O373" s="298"/>
      <c r="P373" s="298"/>
      <c r="Q373" s="298"/>
      <c r="R373" s="298"/>
      <c r="S373" s="298"/>
      <c r="T373" s="298"/>
    </row>
    <row r="374" spans="1:20">
      <c r="A374" s="298"/>
      <c r="B374" s="405"/>
      <c r="C374" s="298"/>
      <c r="D374" s="298"/>
      <c r="E374" s="298"/>
      <c r="F374" s="298"/>
      <c r="G374" s="298"/>
      <c r="H374" s="298"/>
      <c r="I374" s="298"/>
      <c r="J374" s="298"/>
      <c r="K374" s="298"/>
      <c r="L374" s="298"/>
      <c r="M374" s="298"/>
      <c r="N374" s="298"/>
      <c r="O374" s="298"/>
      <c r="P374" s="298"/>
      <c r="Q374" s="298"/>
      <c r="R374" s="298"/>
      <c r="S374" s="298"/>
      <c r="T374" s="298"/>
    </row>
    <row r="375" spans="1:20">
      <c r="A375" s="298"/>
      <c r="B375" s="405"/>
      <c r="C375" s="298"/>
      <c r="D375" s="298"/>
      <c r="E375" s="298"/>
      <c r="F375" s="298"/>
      <c r="G375" s="298"/>
      <c r="H375" s="298"/>
      <c r="I375" s="298"/>
      <c r="J375" s="298"/>
      <c r="K375" s="298"/>
      <c r="L375" s="298"/>
      <c r="M375" s="298"/>
      <c r="N375" s="298"/>
      <c r="O375" s="298"/>
      <c r="P375" s="298"/>
      <c r="Q375" s="298"/>
      <c r="R375" s="298"/>
      <c r="S375" s="298"/>
      <c r="T375" s="298"/>
    </row>
    <row r="376" spans="1:20">
      <c r="A376" s="298"/>
      <c r="B376" s="405"/>
      <c r="C376" s="298"/>
      <c r="D376" s="298"/>
      <c r="E376" s="298"/>
      <c r="F376" s="298"/>
      <c r="G376" s="298"/>
      <c r="H376" s="298"/>
      <c r="I376" s="298"/>
      <c r="J376" s="298"/>
      <c r="K376" s="298"/>
      <c r="L376" s="298"/>
      <c r="M376" s="298"/>
      <c r="N376" s="298"/>
      <c r="O376" s="298"/>
      <c r="P376" s="298"/>
      <c r="Q376" s="298"/>
      <c r="R376" s="298"/>
      <c r="S376" s="298"/>
      <c r="T376" s="298"/>
    </row>
    <row r="377" spans="1:20">
      <c r="A377" s="298"/>
      <c r="B377" s="405"/>
      <c r="C377" s="298"/>
      <c r="D377" s="298"/>
      <c r="E377" s="298"/>
      <c r="F377" s="298"/>
      <c r="G377" s="298"/>
      <c r="H377" s="298"/>
      <c r="I377" s="298"/>
      <c r="J377" s="298"/>
      <c r="K377" s="298"/>
      <c r="L377" s="298"/>
      <c r="M377" s="298"/>
      <c r="N377" s="298"/>
      <c r="O377" s="298"/>
      <c r="P377" s="298"/>
      <c r="Q377" s="298"/>
      <c r="R377" s="298"/>
      <c r="S377" s="298"/>
      <c r="T377" s="298"/>
    </row>
    <row r="378" spans="1:20">
      <c r="A378" s="298"/>
      <c r="B378" s="405"/>
      <c r="C378" s="298"/>
      <c r="D378" s="298"/>
      <c r="E378" s="298"/>
      <c r="F378" s="298"/>
      <c r="G378" s="298"/>
      <c r="H378" s="298"/>
      <c r="I378" s="298"/>
      <c r="J378" s="298"/>
      <c r="K378" s="298"/>
      <c r="L378" s="298"/>
      <c r="M378" s="298"/>
      <c r="N378" s="298"/>
      <c r="O378" s="298"/>
      <c r="P378" s="298"/>
      <c r="Q378" s="298"/>
      <c r="R378" s="298"/>
      <c r="S378" s="298"/>
      <c r="T378" s="298"/>
    </row>
    <row r="379" spans="1:20">
      <c r="A379" s="298"/>
      <c r="B379" s="405"/>
      <c r="C379" s="298"/>
      <c r="D379" s="298"/>
      <c r="E379" s="298"/>
      <c r="F379" s="298"/>
      <c r="G379" s="298"/>
      <c r="H379" s="298"/>
      <c r="I379" s="298"/>
      <c r="J379" s="298"/>
      <c r="K379" s="298"/>
      <c r="L379" s="298"/>
      <c r="M379" s="298"/>
      <c r="N379" s="298"/>
      <c r="O379" s="298"/>
      <c r="P379" s="298"/>
      <c r="Q379" s="298"/>
      <c r="R379" s="298"/>
      <c r="S379" s="298"/>
      <c r="T379" s="298"/>
    </row>
    <row r="380" spans="1:20">
      <c r="A380" s="298"/>
      <c r="B380" s="405"/>
      <c r="C380" s="298"/>
      <c r="D380" s="298"/>
      <c r="E380" s="298"/>
      <c r="F380" s="298"/>
      <c r="G380" s="298"/>
      <c r="H380" s="298"/>
      <c r="I380" s="298"/>
      <c r="J380" s="298"/>
      <c r="K380" s="298"/>
      <c r="L380" s="298"/>
      <c r="M380" s="298"/>
      <c r="N380" s="298"/>
      <c r="O380" s="298"/>
      <c r="P380" s="298"/>
      <c r="Q380" s="298"/>
      <c r="R380" s="298"/>
      <c r="S380" s="298"/>
      <c r="T380" s="298"/>
    </row>
    <row r="381" spans="1:20">
      <c r="A381" s="298"/>
      <c r="B381" s="405"/>
      <c r="C381" s="298"/>
      <c r="D381" s="298"/>
      <c r="E381" s="298"/>
      <c r="F381" s="298"/>
      <c r="G381" s="298"/>
      <c r="H381" s="298"/>
      <c r="I381" s="298"/>
      <c r="J381" s="298"/>
      <c r="K381" s="298"/>
      <c r="L381" s="298"/>
      <c r="M381" s="298"/>
      <c r="N381" s="298"/>
      <c r="O381" s="298"/>
      <c r="P381" s="298"/>
      <c r="Q381" s="298"/>
      <c r="R381" s="298"/>
      <c r="S381" s="298"/>
      <c r="T381" s="298"/>
    </row>
    <row r="382" spans="1:20">
      <c r="A382" s="298"/>
      <c r="B382" s="405"/>
      <c r="C382" s="298"/>
      <c r="D382" s="298"/>
      <c r="E382" s="298"/>
      <c r="F382" s="298"/>
      <c r="G382" s="298"/>
      <c r="H382" s="298"/>
      <c r="I382" s="298"/>
      <c r="J382" s="298"/>
      <c r="K382" s="298"/>
      <c r="L382" s="298"/>
      <c r="M382" s="298"/>
      <c r="N382" s="298"/>
      <c r="O382" s="298"/>
      <c r="P382" s="298"/>
      <c r="Q382" s="298"/>
      <c r="R382" s="298"/>
      <c r="S382" s="298"/>
      <c r="T382" s="298"/>
    </row>
    <row r="383" spans="1:20">
      <c r="A383" s="298"/>
      <c r="B383" s="405"/>
      <c r="C383" s="298"/>
      <c r="D383" s="298"/>
      <c r="E383" s="298"/>
      <c r="F383" s="298"/>
      <c r="G383" s="298"/>
      <c r="H383" s="298"/>
      <c r="I383" s="298"/>
      <c r="J383" s="298"/>
      <c r="K383" s="298"/>
      <c r="L383" s="298"/>
      <c r="M383" s="298"/>
      <c r="N383" s="298"/>
      <c r="O383" s="298"/>
      <c r="P383" s="298"/>
      <c r="Q383" s="298"/>
      <c r="R383" s="298"/>
      <c r="S383" s="298"/>
      <c r="T383" s="298"/>
    </row>
    <row r="384" spans="1:20">
      <c r="A384" s="298"/>
      <c r="B384" s="405"/>
      <c r="C384" s="298"/>
      <c r="D384" s="298"/>
      <c r="E384" s="298"/>
      <c r="F384" s="298"/>
      <c r="G384" s="298"/>
      <c r="H384" s="298"/>
      <c r="I384" s="298"/>
      <c r="J384" s="298"/>
      <c r="K384" s="298"/>
      <c r="L384" s="298"/>
      <c r="M384" s="298"/>
      <c r="N384" s="298"/>
      <c r="O384" s="298"/>
      <c r="P384" s="298"/>
      <c r="Q384" s="298"/>
      <c r="R384" s="298"/>
      <c r="S384" s="298"/>
      <c r="T384" s="298"/>
    </row>
    <row r="385" spans="1:20">
      <c r="A385" s="298"/>
      <c r="B385" s="405"/>
      <c r="C385" s="298"/>
      <c r="D385" s="298"/>
      <c r="E385" s="298"/>
      <c r="F385" s="298"/>
      <c r="G385" s="298"/>
      <c r="H385" s="298"/>
      <c r="I385" s="298"/>
      <c r="J385" s="298"/>
      <c r="K385" s="298"/>
      <c r="L385" s="298"/>
      <c r="M385" s="298"/>
      <c r="N385" s="298"/>
      <c r="O385" s="298"/>
      <c r="P385" s="298"/>
      <c r="Q385" s="298"/>
      <c r="R385" s="298"/>
      <c r="S385" s="298"/>
      <c r="T385" s="298"/>
    </row>
    <row r="386" spans="1:20">
      <c r="A386" s="298"/>
      <c r="B386" s="405"/>
      <c r="C386" s="298"/>
      <c r="D386" s="298"/>
      <c r="E386" s="298"/>
      <c r="F386" s="298"/>
      <c r="G386" s="298"/>
      <c r="H386" s="298"/>
      <c r="I386" s="298"/>
      <c r="J386" s="298"/>
      <c r="K386" s="298"/>
      <c r="L386" s="298"/>
      <c r="M386" s="298"/>
      <c r="N386" s="298"/>
      <c r="O386" s="298"/>
      <c r="P386" s="298"/>
      <c r="Q386" s="298"/>
      <c r="R386" s="298"/>
      <c r="S386" s="298"/>
      <c r="T386" s="298"/>
    </row>
    <row r="387" spans="1:20">
      <c r="A387" s="298"/>
      <c r="B387" s="405"/>
      <c r="C387" s="298"/>
      <c r="D387" s="298"/>
      <c r="E387" s="298"/>
      <c r="F387" s="298"/>
      <c r="G387" s="298"/>
      <c r="H387" s="298"/>
      <c r="I387" s="298"/>
      <c r="J387" s="298"/>
      <c r="K387" s="298"/>
      <c r="L387" s="298"/>
      <c r="M387" s="298"/>
      <c r="N387" s="298"/>
      <c r="O387" s="298"/>
      <c r="P387" s="298"/>
      <c r="Q387" s="298"/>
      <c r="R387" s="298"/>
      <c r="S387" s="298"/>
      <c r="T387" s="298"/>
    </row>
    <row r="388" spans="1:20">
      <c r="A388" s="298"/>
      <c r="B388" s="405"/>
      <c r="C388" s="298"/>
      <c r="D388" s="298"/>
      <c r="E388" s="298"/>
      <c r="F388" s="298"/>
      <c r="G388" s="298"/>
      <c r="H388" s="298"/>
      <c r="I388" s="298"/>
      <c r="J388" s="298"/>
      <c r="K388" s="298"/>
      <c r="L388" s="298"/>
      <c r="M388" s="298"/>
      <c r="N388" s="298"/>
      <c r="O388" s="298"/>
      <c r="P388" s="298"/>
      <c r="Q388" s="298"/>
      <c r="R388" s="298"/>
      <c r="S388" s="298"/>
      <c r="T388" s="298"/>
    </row>
    <row r="389" spans="1:20">
      <c r="A389" s="298"/>
      <c r="B389" s="405"/>
      <c r="C389" s="298"/>
      <c r="D389" s="298"/>
      <c r="E389" s="298"/>
      <c r="F389" s="298"/>
      <c r="G389" s="298"/>
      <c r="H389" s="298"/>
      <c r="I389" s="298"/>
      <c r="J389" s="298"/>
      <c r="K389" s="298"/>
      <c r="L389" s="298"/>
      <c r="M389" s="298"/>
      <c r="N389" s="298"/>
      <c r="O389" s="298"/>
      <c r="P389" s="298"/>
      <c r="Q389" s="298"/>
      <c r="R389" s="298"/>
      <c r="S389" s="298"/>
      <c r="T389" s="298"/>
    </row>
    <row r="390" spans="1:20">
      <c r="A390" s="298"/>
      <c r="B390" s="405"/>
      <c r="C390" s="298"/>
      <c r="D390" s="298"/>
      <c r="E390" s="298"/>
      <c r="F390" s="298"/>
      <c r="G390" s="298"/>
      <c r="H390" s="298"/>
      <c r="I390" s="298"/>
      <c r="J390" s="298"/>
      <c r="K390" s="298"/>
      <c r="L390" s="298"/>
      <c r="M390" s="298"/>
      <c r="N390" s="298"/>
      <c r="O390" s="298"/>
      <c r="P390" s="298"/>
      <c r="Q390" s="298"/>
      <c r="R390" s="298"/>
      <c r="S390" s="298"/>
      <c r="T390" s="298"/>
    </row>
    <row r="391" spans="1:20">
      <c r="A391" s="298"/>
      <c r="B391" s="405"/>
      <c r="C391" s="298"/>
      <c r="D391" s="298"/>
      <c r="E391" s="298"/>
      <c r="F391" s="298"/>
      <c r="G391" s="298"/>
      <c r="H391" s="298"/>
      <c r="I391" s="298"/>
      <c r="J391" s="298"/>
      <c r="K391" s="298"/>
      <c r="L391" s="298"/>
      <c r="M391" s="298"/>
      <c r="N391" s="298"/>
      <c r="O391" s="298"/>
      <c r="P391" s="298"/>
      <c r="Q391" s="298"/>
      <c r="R391" s="298"/>
      <c r="S391" s="298"/>
      <c r="T391" s="298"/>
    </row>
    <row r="392" spans="1:20">
      <c r="A392" s="298"/>
      <c r="B392" s="405"/>
      <c r="C392" s="298"/>
      <c r="D392" s="298"/>
      <c r="E392" s="298"/>
      <c r="F392" s="298"/>
      <c r="G392" s="298"/>
      <c r="H392" s="298"/>
      <c r="I392" s="298"/>
      <c r="J392" s="298"/>
      <c r="K392" s="298"/>
      <c r="L392" s="298"/>
      <c r="M392" s="298"/>
      <c r="N392" s="298"/>
      <c r="O392" s="298"/>
      <c r="P392" s="298"/>
      <c r="Q392" s="298"/>
      <c r="R392" s="298"/>
      <c r="S392" s="298"/>
      <c r="T392" s="298"/>
    </row>
    <row r="393" spans="1:20">
      <c r="A393" s="298"/>
      <c r="B393" s="405"/>
      <c r="C393" s="298"/>
      <c r="D393" s="298"/>
      <c r="E393" s="298"/>
      <c r="F393" s="298"/>
      <c r="G393" s="298"/>
      <c r="H393" s="298"/>
      <c r="I393" s="298"/>
      <c r="J393" s="298"/>
      <c r="K393" s="298"/>
      <c r="L393" s="298"/>
      <c r="M393" s="298"/>
      <c r="N393" s="298"/>
      <c r="O393" s="298"/>
      <c r="P393" s="298"/>
      <c r="Q393" s="298"/>
      <c r="R393" s="298"/>
      <c r="S393" s="298"/>
      <c r="T393" s="298"/>
    </row>
    <row r="394" spans="1:20">
      <c r="A394" s="298"/>
      <c r="B394" s="405"/>
      <c r="C394" s="298"/>
      <c r="D394" s="298"/>
      <c r="E394" s="298"/>
      <c r="F394" s="298"/>
      <c r="G394" s="298"/>
      <c r="H394" s="298"/>
      <c r="I394" s="298"/>
      <c r="J394" s="298"/>
      <c r="K394" s="298"/>
      <c r="L394" s="298"/>
      <c r="M394" s="298"/>
      <c r="N394" s="298"/>
      <c r="O394" s="298"/>
      <c r="P394" s="298"/>
      <c r="Q394" s="298"/>
      <c r="R394" s="298"/>
      <c r="S394" s="298"/>
      <c r="T394" s="298"/>
    </row>
    <row r="395" spans="1:20">
      <c r="A395" s="298"/>
      <c r="B395" s="405"/>
      <c r="C395" s="298"/>
      <c r="D395" s="298"/>
      <c r="E395" s="298"/>
      <c r="F395" s="298"/>
      <c r="G395" s="298"/>
      <c r="H395" s="298"/>
      <c r="I395" s="298"/>
      <c r="J395" s="298"/>
      <c r="K395" s="298"/>
      <c r="L395" s="298"/>
      <c r="M395" s="298"/>
      <c r="N395" s="298"/>
      <c r="O395" s="298"/>
      <c r="P395" s="298"/>
      <c r="Q395" s="298"/>
      <c r="R395" s="298"/>
      <c r="S395" s="298"/>
      <c r="T395" s="298"/>
    </row>
    <row r="396" spans="1:20">
      <c r="A396" s="298"/>
      <c r="B396" s="405"/>
      <c r="C396" s="298"/>
      <c r="D396" s="298"/>
      <c r="E396" s="298"/>
      <c r="F396" s="298"/>
      <c r="G396" s="298"/>
      <c r="H396" s="298"/>
      <c r="I396" s="298"/>
      <c r="J396" s="298"/>
      <c r="K396" s="298"/>
      <c r="L396" s="298"/>
      <c r="M396" s="298"/>
      <c r="N396" s="298"/>
      <c r="O396" s="298"/>
      <c r="P396" s="298"/>
      <c r="Q396" s="298"/>
      <c r="R396" s="298"/>
      <c r="S396" s="298"/>
      <c r="T396" s="298"/>
    </row>
    <row r="397" spans="1:20">
      <c r="A397" s="298"/>
      <c r="B397" s="405"/>
      <c r="C397" s="298"/>
      <c r="D397" s="298"/>
      <c r="E397" s="298"/>
      <c r="F397" s="298"/>
      <c r="G397" s="298"/>
      <c r="H397" s="298"/>
      <c r="I397" s="298"/>
      <c r="J397" s="298"/>
      <c r="K397" s="298"/>
      <c r="L397" s="298"/>
      <c r="M397" s="298"/>
      <c r="N397" s="298"/>
      <c r="O397" s="298"/>
      <c r="P397" s="298"/>
      <c r="Q397" s="298"/>
      <c r="R397" s="298"/>
      <c r="S397" s="298"/>
      <c r="T397" s="298"/>
    </row>
    <row r="398" spans="1:20">
      <c r="A398" s="298"/>
      <c r="B398" s="405"/>
      <c r="C398" s="298"/>
      <c r="D398" s="298"/>
      <c r="E398" s="298"/>
      <c r="F398" s="298"/>
      <c r="G398" s="298"/>
      <c r="H398" s="298"/>
      <c r="I398" s="298"/>
      <c r="J398" s="298"/>
      <c r="K398" s="298"/>
      <c r="L398" s="298"/>
      <c r="M398" s="298"/>
      <c r="N398" s="298"/>
      <c r="O398" s="298"/>
      <c r="P398" s="298"/>
      <c r="Q398" s="298"/>
      <c r="R398" s="298"/>
      <c r="S398" s="298"/>
      <c r="T398" s="298"/>
    </row>
    <row r="399" spans="1:20">
      <c r="A399" s="298"/>
      <c r="B399" s="405"/>
      <c r="C399" s="298"/>
      <c r="D399" s="298"/>
      <c r="E399" s="298"/>
      <c r="F399" s="298"/>
      <c r="G399" s="298"/>
      <c r="H399" s="298"/>
      <c r="I399" s="298"/>
      <c r="J399" s="298"/>
      <c r="K399" s="298"/>
      <c r="L399" s="298"/>
      <c r="M399" s="298"/>
      <c r="N399" s="298"/>
      <c r="O399" s="298"/>
      <c r="P399" s="298"/>
      <c r="Q399" s="298"/>
      <c r="R399" s="298"/>
      <c r="S399" s="298"/>
      <c r="T399" s="298"/>
    </row>
    <row r="400" spans="1:20">
      <c r="A400" s="298"/>
      <c r="B400" s="405"/>
      <c r="C400" s="298"/>
      <c r="D400" s="298"/>
      <c r="E400" s="298"/>
      <c r="F400" s="298"/>
      <c r="G400" s="298"/>
      <c r="H400" s="298"/>
      <c r="I400" s="298"/>
      <c r="J400" s="298"/>
      <c r="K400" s="298"/>
      <c r="L400" s="298"/>
      <c r="M400" s="298"/>
      <c r="N400" s="298"/>
      <c r="O400" s="298"/>
      <c r="P400" s="298"/>
      <c r="Q400" s="298"/>
      <c r="R400" s="298"/>
      <c r="S400" s="298"/>
      <c r="T400" s="298"/>
    </row>
    <row r="401" spans="1:20">
      <c r="A401" s="298"/>
      <c r="B401" s="405"/>
      <c r="C401" s="298"/>
      <c r="D401" s="298"/>
      <c r="E401" s="298"/>
      <c r="F401" s="298"/>
      <c r="G401" s="298"/>
      <c r="H401" s="298"/>
      <c r="I401" s="298"/>
      <c r="J401" s="298"/>
      <c r="K401" s="298"/>
      <c r="L401" s="298"/>
      <c r="M401" s="298"/>
      <c r="N401" s="298"/>
      <c r="O401" s="298"/>
      <c r="P401" s="298"/>
      <c r="Q401" s="298"/>
      <c r="R401" s="298"/>
      <c r="S401" s="298"/>
      <c r="T401" s="298"/>
    </row>
    <row r="402" spans="1:20">
      <c r="A402" s="298"/>
      <c r="B402" s="405"/>
      <c r="C402" s="298"/>
      <c r="D402" s="298"/>
      <c r="E402" s="298"/>
      <c r="F402" s="298"/>
      <c r="G402" s="298"/>
      <c r="H402" s="298"/>
      <c r="I402" s="298"/>
      <c r="J402" s="298"/>
      <c r="K402" s="298"/>
      <c r="L402" s="298"/>
      <c r="M402" s="298"/>
      <c r="N402" s="298"/>
      <c r="O402" s="298"/>
      <c r="P402" s="298"/>
      <c r="Q402" s="298"/>
      <c r="R402" s="298"/>
      <c r="S402" s="298"/>
      <c r="T402" s="298"/>
    </row>
    <row r="403" spans="1:20">
      <c r="A403" s="298"/>
      <c r="B403" s="405"/>
      <c r="C403" s="298"/>
      <c r="D403" s="298"/>
      <c r="E403" s="298"/>
      <c r="F403" s="298"/>
      <c r="G403" s="298"/>
      <c r="H403" s="298"/>
      <c r="I403" s="298"/>
      <c r="J403" s="298"/>
      <c r="K403" s="298"/>
      <c r="L403" s="298"/>
      <c r="M403" s="298"/>
      <c r="N403" s="298"/>
      <c r="O403" s="298"/>
      <c r="P403" s="298"/>
      <c r="Q403" s="298"/>
      <c r="R403" s="298"/>
      <c r="S403" s="298"/>
      <c r="T403" s="298"/>
    </row>
    <row r="404" spans="1:20">
      <c r="A404" s="298"/>
      <c r="B404" s="405"/>
      <c r="C404" s="298"/>
      <c r="D404" s="298"/>
      <c r="E404" s="298"/>
      <c r="F404" s="298"/>
      <c r="G404" s="298"/>
      <c r="H404" s="298"/>
      <c r="I404" s="298"/>
      <c r="J404" s="298"/>
      <c r="K404" s="298"/>
      <c r="L404" s="298"/>
      <c r="M404" s="298"/>
      <c r="N404" s="298"/>
      <c r="O404" s="298"/>
      <c r="P404" s="298"/>
      <c r="Q404" s="298"/>
      <c r="R404" s="298"/>
      <c r="S404" s="298"/>
      <c r="T404" s="298"/>
    </row>
    <row r="405" spans="1:20">
      <c r="A405" s="298"/>
      <c r="B405" s="405"/>
      <c r="C405" s="298"/>
      <c r="D405" s="298"/>
      <c r="E405" s="298"/>
      <c r="F405" s="298"/>
      <c r="G405" s="298"/>
      <c r="H405" s="298"/>
      <c r="I405" s="298"/>
      <c r="J405" s="298"/>
      <c r="K405" s="298"/>
      <c r="L405" s="298"/>
      <c r="M405" s="298"/>
      <c r="N405" s="298"/>
      <c r="O405" s="298"/>
      <c r="P405" s="298"/>
      <c r="Q405" s="298"/>
      <c r="R405" s="298"/>
      <c r="S405" s="298"/>
      <c r="T405" s="298"/>
    </row>
    <row r="406" spans="1:20">
      <c r="A406" s="298"/>
      <c r="B406" s="405"/>
      <c r="C406" s="298"/>
      <c r="D406" s="298"/>
      <c r="E406" s="298"/>
      <c r="F406" s="298"/>
      <c r="G406" s="298"/>
      <c r="H406" s="298"/>
      <c r="I406" s="298"/>
      <c r="J406" s="298"/>
      <c r="K406" s="298"/>
      <c r="L406" s="298"/>
      <c r="M406" s="298"/>
      <c r="N406" s="298"/>
      <c r="O406" s="298"/>
      <c r="P406" s="298"/>
      <c r="Q406" s="298"/>
      <c r="R406" s="298"/>
      <c r="S406" s="298"/>
      <c r="T406" s="298"/>
    </row>
    <row r="407" spans="1:20">
      <c r="A407" s="298"/>
      <c r="B407" s="405"/>
      <c r="C407" s="298"/>
      <c r="D407" s="298"/>
      <c r="E407" s="298"/>
      <c r="F407" s="298"/>
      <c r="G407" s="298"/>
      <c r="H407" s="298"/>
      <c r="I407" s="298"/>
      <c r="J407" s="298"/>
      <c r="K407" s="298"/>
      <c r="L407" s="298"/>
      <c r="M407" s="298"/>
      <c r="N407" s="298"/>
      <c r="O407" s="298"/>
      <c r="P407" s="298"/>
      <c r="Q407" s="298"/>
      <c r="R407" s="298"/>
      <c r="S407" s="298"/>
      <c r="T407" s="298"/>
    </row>
    <row r="408" spans="1:20">
      <c r="A408" s="298"/>
      <c r="B408" s="405"/>
      <c r="C408" s="298"/>
      <c r="D408" s="298"/>
      <c r="E408" s="298"/>
      <c r="F408" s="298"/>
      <c r="G408" s="298"/>
      <c r="H408" s="298"/>
      <c r="I408" s="298"/>
      <c r="J408" s="298"/>
      <c r="K408" s="298"/>
      <c r="L408" s="298"/>
      <c r="M408" s="298"/>
      <c r="N408" s="298"/>
      <c r="O408" s="298"/>
      <c r="P408" s="298"/>
      <c r="Q408" s="298"/>
      <c r="R408" s="298"/>
      <c r="S408" s="298"/>
      <c r="T408" s="298"/>
    </row>
    <row r="409" spans="1:20">
      <c r="A409" s="298"/>
      <c r="B409" s="405"/>
      <c r="C409" s="298"/>
      <c r="D409" s="298"/>
      <c r="E409" s="298"/>
      <c r="F409" s="298"/>
      <c r="G409" s="298"/>
      <c r="H409" s="298"/>
      <c r="I409" s="298"/>
      <c r="J409" s="298"/>
      <c r="K409" s="298"/>
      <c r="L409" s="298"/>
      <c r="M409" s="298"/>
      <c r="N409" s="298"/>
      <c r="O409" s="298"/>
      <c r="P409" s="298"/>
      <c r="Q409" s="298"/>
      <c r="R409" s="298"/>
      <c r="S409" s="298"/>
      <c r="T409" s="298"/>
    </row>
    <row r="410" spans="1:20">
      <c r="A410" s="298"/>
      <c r="B410" s="405"/>
      <c r="C410" s="298"/>
      <c r="D410" s="298"/>
      <c r="E410" s="298"/>
      <c r="F410" s="298"/>
      <c r="G410" s="298"/>
      <c r="H410" s="298"/>
      <c r="I410" s="298"/>
      <c r="J410" s="298"/>
      <c r="K410" s="298"/>
      <c r="L410" s="298"/>
      <c r="M410" s="298"/>
      <c r="N410" s="298"/>
      <c r="O410" s="298"/>
      <c r="P410" s="298"/>
      <c r="Q410" s="298"/>
      <c r="R410" s="298"/>
      <c r="S410" s="298"/>
      <c r="T410" s="298"/>
    </row>
    <row r="411" spans="1:20">
      <c r="A411" s="298"/>
      <c r="B411" s="405"/>
      <c r="C411" s="298"/>
      <c r="D411" s="298"/>
      <c r="E411" s="298"/>
      <c r="F411" s="298"/>
      <c r="G411" s="298"/>
      <c r="H411" s="298"/>
      <c r="I411" s="298"/>
      <c r="J411" s="298"/>
      <c r="K411" s="298"/>
      <c r="L411" s="298"/>
      <c r="M411" s="298"/>
      <c r="N411" s="298"/>
      <c r="O411" s="298"/>
      <c r="P411" s="298"/>
      <c r="Q411" s="298"/>
      <c r="R411" s="298"/>
      <c r="S411" s="298"/>
      <c r="T411" s="298"/>
    </row>
    <row r="412" spans="1:20">
      <c r="A412" s="298"/>
      <c r="B412" s="405"/>
      <c r="C412" s="298"/>
      <c r="D412" s="298"/>
      <c r="E412" s="298"/>
      <c r="F412" s="298"/>
      <c r="G412" s="298"/>
      <c r="H412" s="298"/>
      <c r="I412" s="298"/>
      <c r="J412" s="298"/>
      <c r="K412" s="298"/>
      <c r="L412" s="298"/>
      <c r="M412" s="298"/>
      <c r="N412" s="298"/>
      <c r="O412" s="298"/>
      <c r="P412" s="298"/>
      <c r="Q412" s="298"/>
      <c r="R412" s="298"/>
      <c r="S412" s="298"/>
      <c r="T412" s="298"/>
    </row>
    <row r="413" spans="1:20">
      <c r="A413" s="298"/>
      <c r="B413" s="405"/>
      <c r="C413" s="298"/>
      <c r="D413" s="298"/>
      <c r="E413" s="298"/>
      <c r="F413" s="298"/>
      <c r="G413" s="298"/>
      <c r="H413" s="298"/>
      <c r="I413" s="298"/>
      <c r="J413" s="298"/>
      <c r="K413" s="298"/>
      <c r="L413" s="298"/>
      <c r="M413" s="298"/>
      <c r="N413" s="298"/>
      <c r="O413" s="298"/>
      <c r="P413" s="298"/>
      <c r="Q413" s="298"/>
      <c r="R413" s="298"/>
      <c r="S413" s="298"/>
      <c r="T413" s="298"/>
    </row>
    <row r="414" spans="1:20">
      <c r="A414" s="298"/>
      <c r="B414" s="405"/>
      <c r="C414" s="298"/>
      <c r="D414" s="298"/>
      <c r="E414" s="298"/>
      <c r="F414" s="298"/>
      <c r="G414" s="298"/>
      <c r="H414" s="298"/>
      <c r="I414" s="298"/>
      <c r="J414" s="298"/>
      <c r="K414" s="298"/>
      <c r="L414" s="298"/>
      <c r="M414" s="298"/>
      <c r="N414" s="298"/>
      <c r="O414" s="298"/>
      <c r="P414" s="298"/>
      <c r="Q414" s="298"/>
      <c r="R414" s="298"/>
      <c r="S414" s="298"/>
      <c r="T414" s="298"/>
    </row>
    <row r="415" spans="1:20">
      <c r="A415" s="298"/>
      <c r="B415" s="405"/>
      <c r="C415" s="298"/>
      <c r="D415" s="298"/>
      <c r="E415" s="298"/>
      <c r="F415" s="298"/>
      <c r="G415" s="298"/>
      <c r="H415" s="298"/>
      <c r="I415" s="298"/>
      <c r="J415" s="298"/>
      <c r="K415" s="298"/>
      <c r="L415" s="298"/>
      <c r="M415" s="298"/>
      <c r="N415" s="298"/>
      <c r="O415" s="298"/>
      <c r="P415" s="298"/>
      <c r="Q415" s="298"/>
      <c r="R415" s="298"/>
      <c r="S415" s="298"/>
      <c r="T415" s="298"/>
    </row>
    <row r="416" spans="1:20">
      <c r="A416" s="298"/>
      <c r="B416" s="405"/>
      <c r="C416" s="298"/>
      <c r="D416" s="298"/>
      <c r="E416" s="298"/>
      <c r="F416" s="298"/>
      <c r="G416" s="298"/>
      <c r="H416" s="298"/>
      <c r="I416" s="298"/>
      <c r="J416" s="298"/>
      <c r="K416" s="298"/>
      <c r="L416" s="298"/>
      <c r="M416" s="298"/>
      <c r="N416" s="298"/>
      <c r="O416" s="298"/>
      <c r="P416" s="298"/>
      <c r="Q416" s="298"/>
      <c r="R416" s="298"/>
      <c r="S416" s="298"/>
      <c r="T416" s="298"/>
    </row>
    <row r="417" spans="1:20">
      <c r="A417" s="298"/>
      <c r="B417" s="405"/>
      <c r="C417" s="298"/>
      <c r="D417" s="298"/>
      <c r="E417" s="298"/>
      <c r="F417" s="298"/>
      <c r="G417" s="298"/>
      <c r="H417" s="298"/>
      <c r="I417" s="298"/>
      <c r="J417" s="298"/>
      <c r="K417" s="298"/>
      <c r="L417" s="298"/>
      <c r="M417" s="298"/>
      <c r="N417" s="298"/>
      <c r="O417" s="298"/>
      <c r="P417" s="298"/>
      <c r="Q417" s="298"/>
      <c r="R417" s="298"/>
      <c r="S417" s="298"/>
      <c r="T417" s="298"/>
    </row>
    <row r="418" spans="1:20">
      <c r="A418" s="298"/>
      <c r="B418" s="405"/>
      <c r="C418" s="298"/>
      <c r="D418" s="298"/>
      <c r="E418" s="298"/>
      <c r="F418" s="298"/>
      <c r="G418" s="298"/>
      <c r="H418" s="298"/>
      <c r="I418" s="298"/>
      <c r="J418" s="298"/>
      <c r="K418" s="298"/>
      <c r="L418" s="298"/>
      <c r="M418" s="298"/>
      <c r="N418" s="298"/>
      <c r="O418" s="298"/>
      <c r="P418" s="298"/>
      <c r="Q418" s="298"/>
      <c r="R418" s="298"/>
      <c r="S418" s="298"/>
      <c r="T418" s="298"/>
    </row>
    <row r="419" spans="1:20">
      <c r="A419" s="298"/>
      <c r="B419" s="405"/>
      <c r="C419" s="298"/>
      <c r="D419" s="298"/>
      <c r="E419" s="298"/>
      <c r="F419" s="298"/>
      <c r="G419" s="298"/>
      <c r="H419" s="298"/>
      <c r="I419" s="298"/>
      <c r="J419" s="298"/>
      <c r="K419" s="298"/>
      <c r="L419" s="298"/>
      <c r="M419" s="298"/>
      <c r="N419" s="298"/>
      <c r="O419" s="298"/>
      <c r="P419" s="298"/>
      <c r="Q419" s="298"/>
      <c r="R419" s="298"/>
      <c r="S419" s="298"/>
      <c r="T419" s="298"/>
    </row>
    <row r="420" spans="1:20">
      <c r="A420" s="298"/>
      <c r="B420" s="405"/>
      <c r="C420" s="298"/>
      <c r="D420" s="298"/>
      <c r="E420" s="298"/>
      <c r="F420" s="298"/>
      <c r="G420" s="298"/>
      <c r="H420" s="298"/>
      <c r="I420" s="298"/>
      <c r="J420" s="298"/>
      <c r="K420" s="298"/>
      <c r="L420" s="298"/>
      <c r="M420" s="298"/>
      <c r="N420" s="298"/>
      <c r="O420" s="298"/>
      <c r="P420" s="298"/>
      <c r="Q420" s="298"/>
      <c r="R420" s="298"/>
      <c r="S420" s="298"/>
      <c r="T420" s="298"/>
    </row>
    <row r="421" spans="1:20">
      <c r="A421" s="298"/>
      <c r="B421" s="405"/>
      <c r="C421" s="298"/>
      <c r="D421" s="298"/>
      <c r="E421" s="298"/>
      <c r="F421" s="298"/>
      <c r="G421" s="298"/>
      <c r="H421" s="298"/>
      <c r="I421" s="298"/>
      <c r="J421" s="298"/>
      <c r="K421" s="298"/>
      <c r="L421" s="298"/>
      <c r="M421" s="298"/>
      <c r="N421" s="298"/>
      <c r="O421" s="298"/>
      <c r="P421" s="298"/>
      <c r="Q421" s="298"/>
      <c r="R421" s="298"/>
      <c r="S421" s="298"/>
      <c r="T421" s="298"/>
    </row>
    <row r="422" spans="1:20">
      <c r="A422" s="298"/>
      <c r="B422" s="405"/>
      <c r="C422" s="298"/>
      <c r="D422" s="298"/>
      <c r="E422" s="298"/>
      <c r="F422" s="298"/>
      <c r="G422" s="298"/>
      <c r="H422" s="298"/>
      <c r="I422" s="298"/>
      <c r="J422" s="298"/>
      <c r="K422" s="298"/>
      <c r="L422" s="298"/>
      <c r="M422" s="298"/>
      <c r="N422" s="298"/>
      <c r="O422" s="298"/>
      <c r="P422" s="298"/>
      <c r="Q422" s="298"/>
      <c r="R422" s="298"/>
      <c r="S422" s="298"/>
      <c r="T422" s="298"/>
    </row>
    <row r="423" spans="1:20">
      <c r="A423" s="298"/>
      <c r="B423" s="405"/>
      <c r="C423" s="298"/>
      <c r="D423" s="298"/>
      <c r="E423" s="298"/>
      <c r="F423" s="298"/>
      <c r="G423" s="298"/>
      <c r="H423" s="298"/>
      <c r="I423" s="298"/>
      <c r="J423" s="298"/>
      <c r="K423" s="298"/>
      <c r="L423" s="298"/>
      <c r="M423" s="298"/>
      <c r="N423" s="298"/>
      <c r="O423" s="298"/>
      <c r="P423" s="298"/>
      <c r="Q423" s="298"/>
      <c r="R423" s="298"/>
      <c r="S423" s="298"/>
      <c r="T423" s="298"/>
    </row>
    <row r="424" spans="1:20">
      <c r="A424" s="298"/>
      <c r="B424" s="405"/>
      <c r="C424" s="298"/>
      <c r="D424" s="298"/>
      <c r="E424" s="298"/>
      <c r="F424" s="298"/>
      <c r="G424" s="298"/>
      <c r="H424" s="298"/>
      <c r="I424" s="298"/>
      <c r="J424" s="298"/>
      <c r="K424" s="298"/>
      <c r="L424" s="298"/>
      <c r="M424" s="298"/>
      <c r="N424" s="298"/>
      <c r="O424" s="298"/>
      <c r="P424" s="298"/>
      <c r="Q424" s="298"/>
      <c r="R424" s="298"/>
      <c r="S424" s="298"/>
      <c r="T424" s="298"/>
    </row>
    <row r="425" spans="1:20">
      <c r="A425" s="298"/>
      <c r="B425" s="405"/>
      <c r="C425" s="298"/>
      <c r="D425" s="298"/>
      <c r="E425" s="298"/>
      <c r="F425" s="298"/>
      <c r="G425" s="298"/>
      <c r="H425" s="298"/>
      <c r="I425" s="298"/>
      <c r="J425" s="298"/>
      <c r="K425" s="298"/>
      <c r="L425" s="298"/>
      <c r="M425" s="298"/>
      <c r="N425" s="298"/>
      <c r="O425" s="298"/>
      <c r="P425" s="298"/>
      <c r="Q425" s="298"/>
      <c r="R425" s="298"/>
      <c r="S425" s="298"/>
      <c r="T425" s="298"/>
    </row>
    <row r="426" spans="1:20">
      <c r="A426" s="298"/>
      <c r="B426" s="405"/>
      <c r="C426" s="298"/>
      <c r="D426" s="298"/>
      <c r="E426" s="298"/>
      <c r="F426" s="298"/>
      <c r="G426" s="298"/>
      <c r="H426" s="298"/>
      <c r="I426" s="298"/>
      <c r="J426" s="298"/>
      <c r="K426" s="298"/>
      <c r="L426" s="298"/>
      <c r="M426" s="298"/>
      <c r="N426" s="298"/>
      <c r="O426" s="298"/>
      <c r="P426" s="298"/>
      <c r="Q426" s="298"/>
      <c r="R426" s="298"/>
      <c r="S426" s="298"/>
      <c r="T426" s="298"/>
    </row>
    <row r="427" spans="1:20">
      <c r="A427" s="298"/>
      <c r="B427" s="405"/>
      <c r="C427" s="298"/>
      <c r="D427" s="298"/>
      <c r="E427" s="298"/>
      <c r="F427" s="298"/>
      <c r="G427" s="298"/>
      <c r="H427" s="298"/>
      <c r="I427" s="298"/>
      <c r="J427" s="298"/>
      <c r="K427" s="298"/>
      <c r="L427" s="298"/>
      <c r="M427" s="298"/>
      <c r="N427" s="298"/>
      <c r="O427" s="298"/>
      <c r="P427" s="298"/>
      <c r="Q427" s="298"/>
      <c r="R427" s="298"/>
      <c r="S427" s="298"/>
      <c r="T427" s="298"/>
    </row>
    <row r="428" spans="1:20">
      <c r="A428" s="298"/>
      <c r="B428" s="405"/>
      <c r="C428" s="298"/>
      <c r="D428" s="298"/>
      <c r="E428" s="298"/>
      <c r="F428" s="298"/>
      <c r="G428" s="298"/>
      <c r="H428" s="298"/>
      <c r="I428" s="298"/>
      <c r="J428" s="298"/>
      <c r="K428" s="298"/>
      <c r="L428" s="298"/>
      <c r="M428" s="298"/>
      <c r="N428" s="298"/>
      <c r="O428" s="298"/>
      <c r="P428" s="298"/>
      <c r="Q428" s="298"/>
      <c r="R428" s="298"/>
      <c r="S428" s="298"/>
      <c r="T428" s="298"/>
    </row>
    <row r="429" spans="1:20">
      <c r="A429" s="298"/>
      <c r="B429" s="405"/>
      <c r="C429" s="298"/>
      <c r="D429" s="298"/>
      <c r="E429" s="298"/>
      <c r="F429" s="298"/>
      <c r="G429" s="298"/>
      <c r="H429" s="298"/>
      <c r="I429" s="298"/>
      <c r="J429" s="298"/>
      <c r="K429" s="298"/>
      <c r="L429" s="298"/>
      <c r="M429" s="298"/>
      <c r="N429" s="298"/>
      <c r="O429" s="298"/>
      <c r="P429" s="298"/>
      <c r="Q429" s="298"/>
      <c r="R429" s="298"/>
      <c r="S429" s="298"/>
      <c r="T429" s="298"/>
    </row>
    <row r="430" spans="1:20">
      <c r="A430" s="298"/>
      <c r="B430" s="405"/>
      <c r="C430" s="298"/>
      <c r="D430" s="298"/>
      <c r="E430" s="298"/>
      <c r="F430" s="298"/>
      <c r="G430" s="298"/>
      <c r="H430" s="298"/>
      <c r="I430" s="298"/>
      <c r="J430" s="298"/>
      <c r="K430" s="298"/>
      <c r="L430" s="298"/>
      <c r="M430" s="298"/>
      <c r="N430" s="298"/>
      <c r="O430" s="298"/>
      <c r="P430" s="298"/>
      <c r="Q430" s="298"/>
      <c r="R430" s="298"/>
      <c r="S430" s="298"/>
      <c r="T430" s="298"/>
    </row>
    <row r="431" spans="1:20">
      <c r="A431" s="298"/>
      <c r="B431" s="405"/>
      <c r="C431" s="298"/>
      <c r="D431" s="298"/>
      <c r="E431" s="298"/>
      <c r="F431" s="298"/>
      <c r="G431" s="298"/>
      <c r="H431" s="298"/>
      <c r="I431" s="298"/>
      <c r="J431" s="298"/>
      <c r="K431" s="298"/>
      <c r="L431" s="298"/>
      <c r="M431" s="298"/>
      <c r="N431" s="298"/>
      <c r="O431" s="298"/>
      <c r="P431" s="298"/>
      <c r="Q431" s="298"/>
      <c r="R431" s="298"/>
      <c r="S431" s="298"/>
      <c r="T431" s="298"/>
    </row>
    <row r="432" spans="1:20">
      <c r="A432" s="298"/>
      <c r="B432" s="405"/>
      <c r="C432" s="298"/>
      <c r="D432" s="298"/>
      <c r="E432" s="298"/>
      <c r="F432" s="298"/>
      <c r="G432" s="298"/>
      <c r="H432" s="298"/>
      <c r="I432" s="298"/>
      <c r="J432" s="298"/>
      <c r="K432" s="298"/>
      <c r="L432" s="298"/>
      <c r="M432" s="298"/>
      <c r="N432" s="298"/>
      <c r="O432" s="298"/>
      <c r="P432" s="298"/>
      <c r="Q432" s="298"/>
      <c r="R432" s="298"/>
      <c r="S432" s="298"/>
      <c r="T432" s="298"/>
    </row>
    <row r="433" spans="1:20">
      <c r="A433" s="298"/>
      <c r="B433" s="405"/>
      <c r="C433" s="298"/>
      <c r="D433" s="298"/>
      <c r="E433" s="298"/>
      <c r="F433" s="298"/>
      <c r="G433" s="298"/>
      <c r="H433" s="298"/>
      <c r="I433" s="298"/>
      <c r="J433" s="298"/>
      <c r="K433" s="298"/>
      <c r="L433" s="298"/>
      <c r="M433" s="298"/>
      <c r="N433" s="298"/>
      <c r="O433" s="298"/>
      <c r="P433" s="298"/>
      <c r="Q433" s="298"/>
      <c r="R433" s="298"/>
      <c r="S433" s="298"/>
      <c r="T433" s="298"/>
    </row>
    <row r="434" spans="1:20">
      <c r="A434" s="298"/>
      <c r="B434" s="405"/>
      <c r="C434" s="298"/>
      <c r="D434" s="298"/>
      <c r="E434" s="298"/>
      <c r="F434" s="298"/>
      <c r="G434" s="298"/>
      <c r="H434" s="298"/>
      <c r="I434" s="298"/>
      <c r="J434" s="298"/>
      <c r="K434" s="298"/>
      <c r="L434" s="298"/>
      <c r="M434" s="298"/>
      <c r="N434" s="298"/>
      <c r="O434" s="298"/>
      <c r="P434" s="298"/>
      <c r="Q434" s="298"/>
      <c r="R434" s="298"/>
      <c r="S434" s="298"/>
      <c r="T434" s="298"/>
    </row>
    <row r="435" spans="1:20">
      <c r="A435" s="298"/>
      <c r="B435" s="405"/>
      <c r="C435" s="298"/>
      <c r="D435" s="298"/>
      <c r="E435" s="298"/>
      <c r="F435" s="298"/>
      <c r="G435" s="298"/>
      <c r="H435" s="298"/>
      <c r="I435" s="298"/>
      <c r="J435" s="298"/>
      <c r="K435" s="298"/>
      <c r="L435" s="298"/>
      <c r="M435" s="298"/>
      <c r="N435" s="298"/>
      <c r="O435" s="298"/>
      <c r="P435" s="298"/>
      <c r="Q435" s="298"/>
      <c r="R435" s="298"/>
      <c r="S435" s="298"/>
      <c r="T435" s="298"/>
    </row>
    <row r="436" spans="1:20">
      <c r="A436" s="298"/>
      <c r="B436" s="405"/>
      <c r="C436" s="298"/>
      <c r="D436" s="298"/>
      <c r="E436" s="298"/>
      <c r="F436" s="298"/>
      <c r="G436" s="298"/>
      <c r="H436" s="298"/>
      <c r="I436" s="298"/>
      <c r="J436" s="298"/>
      <c r="K436" s="298"/>
      <c r="L436" s="298"/>
      <c r="M436" s="298"/>
      <c r="N436" s="298"/>
      <c r="O436" s="298"/>
      <c r="P436" s="298"/>
      <c r="Q436" s="298"/>
      <c r="R436" s="298"/>
      <c r="S436" s="298"/>
      <c r="T436" s="298"/>
    </row>
    <row r="437" spans="1:20">
      <c r="A437" s="298"/>
      <c r="B437" s="405"/>
      <c r="C437" s="298"/>
      <c r="D437" s="298"/>
      <c r="E437" s="298"/>
      <c r="F437" s="298"/>
      <c r="G437" s="298"/>
      <c r="H437" s="298"/>
      <c r="I437" s="298"/>
      <c r="J437" s="298"/>
      <c r="K437" s="298"/>
      <c r="L437" s="298"/>
      <c r="M437" s="298"/>
      <c r="N437" s="298"/>
      <c r="O437" s="298"/>
      <c r="P437" s="298"/>
      <c r="Q437" s="298"/>
      <c r="R437" s="298"/>
      <c r="S437" s="298"/>
      <c r="T437" s="298"/>
    </row>
    <row r="438" spans="1:20">
      <c r="A438" s="298"/>
      <c r="B438" s="405"/>
      <c r="C438" s="298"/>
      <c r="D438" s="298"/>
      <c r="E438" s="298"/>
      <c r="F438" s="298"/>
      <c r="G438" s="298"/>
      <c r="H438" s="298"/>
      <c r="I438" s="298"/>
      <c r="J438" s="298"/>
      <c r="K438" s="298"/>
      <c r="L438" s="298"/>
      <c r="M438" s="298"/>
      <c r="N438" s="298"/>
      <c r="O438" s="298"/>
      <c r="P438" s="298"/>
      <c r="Q438" s="298"/>
      <c r="R438" s="298"/>
      <c r="S438" s="298"/>
      <c r="T438" s="298"/>
    </row>
    <row r="439" spans="1:20">
      <c r="A439" s="298"/>
      <c r="B439" s="405"/>
      <c r="C439" s="298"/>
      <c r="D439" s="298"/>
      <c r="E439" s="298"/>
      <c r="F439" s="298"/>
      <c r="G439" s="298"/>
      <c r="H439" s="298"/>
      <c r="I439" s="298"/>
      <c r="J439" s="298"/>
      <c r="K439" s="298"/>
      <c r="L439" s="298"/>
      <c r="M439" s="298"/>
      <c r="N439" s="298"/>
      <c r="O439" s="298"/>
      <c r="P439" s="298"/>
      <c r="Q439" s="298"/>
      <c r="R439" s="298"/>
      <c r="S439" s="298"/>
      <c r="T439" s="298"/>
    </row>
    <row r="440" spans="1:20">
      <c r="A440" s="298"/>
      <c r="B440" s="405"/>
      <c r="C440" s="298"/>
      <c r="D440" s="298"/>
      <c r="E440" s="298"/>
      <c r="F440" s="298"/>
      <c r="G440" s="298"/>
      <c r="H440" s="298"/>
      <c r="I440" s="298"/>
      <c r="J440" s="298"/>
      <c r="K440" s="298"/>
      <c r="L440" s="298"/>
      <c r="M440" s="298"/>
      <c r="N440" s="298"/>
      <c r="O440" s="298"/>
      <c r="P440" s="298"/>
      <c r="Q440" s="298"/>
      <c r="R440" s="298"/>
      <c r="S440" s="298"/>
      <c r="T440" s="298"/>
    </row>
    <row r="441" spans="1:20">
      <c r="A441" s="298"/>
      <c r="B441" s="405"/>
      <c r="C441" s="298"/>
      <c r="D441" s="298"/>
      <c r="E441" s="298"/>
      <c r="F441" s="298"/>
      <c r="G441" s="298"/>
      <c r="H441" s="298"/>
      <c r="I441" s="298"/>
      <c r="J441" s="298"/>
      <c r="K441" s="298"/>
      <c r="L441" s="298"/>
      <c r="M441" s="298"/>
      <c r="N441" s="298"/>
      <c r="O441" s="298"/>
      <c r="P441" s="298"/>
      <c r="Q441" s="298"/>
      <c r="R441" s="298"/>
      <c r="S441" s="298"/>
      <c r="T441" s="298"/>
    </row>
    <row r="442" spans="1:20">
      <c r="A442" s="298"/>
      <c r="B442" s="405"/>
      <c r="C442" s="298"/>
      <c r="D442" s="298"/>
      <c r="E442" s="298"/>
      <c r="F442" s="298"/>
      <c r="G442" s="298"/>
      <c r="H442" s="298"/>
      <c r="I442" s="298"/>
      <c r="J442" s="298"/>
      <c r="K442" s="298"/>
      <c r="L442" s="298"/>
      <c r="M442" s="298"/>
      <c r="N442" s="298"/>
      <c r="O442" s="298"/>
      <c r="P442" s="298"/>
      <c r="Q442" s="298"/>
      <c r="R442" s="298"/>
      <c r="S442" s="298"/>
      <c r="T442" s="298"/>
    </row>
    <row r="443" spans="1:20">
      <c r="A443" s="298"/>
      <c r="B443" s="405"/>
      <c r="C443" s="298"/>
      <c r="D443" s="298"/>
      <c r="E443" s="298"/>
      <c r="F443" s="298"/>
      <c r="G443" s="298"/>
      <c r="H443" s="298"/>
      <c r="I443" s="298"/>
      <c r="J443" s="298"/>
      <c r="K443" s="298"/>
      <c r="L443" s="298"/>
      <c r="M443" s="298"/>
      <c r="N443" s="298"/>
      <c r="O443" s="298"/>
      <c r="P443" s="298"/>
      <c r="Q443" s="298"/>
      <c r="R443" s="298"/>
      <c r="S443" s="298"/>
      <c r="T443" s="298"/>
    </row>
    <row r="444" spans="1:20">
      <c r="A444" s="298"/>
      <c r="B444" s="405"/>
      <c r="C444" s="298"/>
      <c r="D444" s="298"/>
      <c r="E444" s="298"/>
      <c r="F444" s="298"/>
      <c r="G444" s="298"/>
      <c r="H444" s="298"/>
      <c r="I444" s="298"/>
      <c r="J444" s="298"/>
      <c r="K444" s="298"/>
      <c r="L444" s="298"/>
      <c r="M444" s="298"/>
      <c r="N444" s="298"/>
      <c r="O444" s="298"/>
      <c r="P444" s="298"/>
      <c r="Q444" s="298"/>
      <c r="R444" s="298"/>
      <c r="S444" s="298"/>
      <c r="T444" s="298"/>
    </row>
    <row r="445" spans="1:20">
      <c r="A445" s="298"/>
      <c r="B445" s="405"/>
      <c r="C445" s="298"/>
      <c r="D445" s="298"/>
      <c r="E445" s="298"/>
      <c r="F445" s="298"/>
      <c r="G445" s="298"/>
      <c r="H445" s="298"/>
      <c r="I445" s="298"/>
      <c r="J445" s="298"/>
      <c r="K445" s="298"/>
      <c r="L445" s="298"/>
      <c r="M445" s="298"/>
      <c r="N445" s="298"/>
      <c r="O445" s="298"/>
      <c r="P445" s="298"/>
      <c r="Q445" s="298"/>
      <c r="R445" s="298"/>
      <c r="S445" s="298"/>
      <c r="T445" s="298"/>
    </row>
    <row r="446" spans="1:20">
      <c r="A446" s="298"/>
      <c r="B446" s="405"/>
      <c r="C446" s="298"/>
      <c r="D446" s="298"/>
      <c r="E446" s="298"/>
      <c r="F446" s="298"/>
      <c r="G446" s="298"/>
      <c r="H446" s="298"/>
      <c r="I446" s="298"/>
      <c r="J446" s="298"/>
      <c r="K446" s="298"/>
      <c r="L446" s="298"/>
      <c r="M446" s="298"/>
      <c r="N446" s="298"/>
      <c r="O446" s="298"/>
      <c r="P446" s="298"/>
      <c r="Q446" s="298"/>
      <c r="R446" s="298"/>
      <c r="S446" s="298"/>
      <c r="T446" s="298"/>
    </row>
    <row r="447" spans="1:20">
      <c r="A447" s="298"/>
      <c r="B447" s="405"/>
      <c r="C447" s="298"/>
      <c r="D447" s="298"/>
      <c r="E447" s="298"/>
      <c r="F447" s="298"/>
      <c r="G447" s="298"/>
      <c r="H447" s="298"/>
      <c r="I447" s="298"/>
      <c r="J447" s="298"/>
      <c r="K447" s="298"/>
      <c r="L447" s="298"/>
      <c r="M447" s="298"/>
      <c r="N447" s="298"/>
      <c r="O447" s="298"/>
      <c r="P447" s="298"/>
      <c r="Q447" s="298"/>
      <c r="R447" s="298"/>
      <c r="S447" s="298"/>
      <c r="T447" s="298"/>
    </row>
    <row r="448" spans="1:20">
      <c r="A448" s="298"/>
      <c r="B448" s="405"/>
      <c r="C448" s="298"/>
      <c r="D448" s="298"/>
      <c r="E448" s="298"/>
      <c r="F448" s="298"/>
      <c r="G448" s="298"/>
      <c r="H448" s="298"/>
      <c r="I448" s="298"/>
      <c r="J448" s="298"/>
      <c r="K448" s="298"/>
      <c r="L448" s="298"/>
      <c r="M448" s="298"/>
      <c r="N448" s="298"/>
      <c r="O448" s="298"/>
      <c r="P448" s="298"/>
      <c r="Q448" s="298"/>
      <c r="R448" s="298"/>
      <c r="S448" s="298"/>
      <c r="T448" s="298"/>
    </row>
    <row r="449" spans="1:20">
      <c r="A449" s="298"/>
      <c r="B449" s="405"/>
      <c r="C449" s="298"/>
      <c r="D449" s="298"/>
      <c r="E449" s="298"/>
      <c r="F449" s="298"/>
      <c r="G449" s="298"/>
      <c r="H449" s="298"/>
      <c r="I449" s="298"/>
      <c r="J449" s="298"/>
      <c r="K449" s="298"/>
      <c r="L449" s="298"/>
      <c r="M449" s="298"/>
      <c r="N449" s="298"/>
      <c r="O449" s="298"/>
      <c r="P449" s="298"/>
      <c r="Q449" s="298"/>
      <c r="R449" s="298"/>
      <c r="S449" s="298"/>
      <c r="T449" s="298"/>
    </row>
    <row r="450" spans="1:20">
      <c r="A450" s="298"/>
      <c r="B450" s="405"/>
      <c r="C450" s="298"/>
      <c r="D450" s="298"/>
      <c r="E450" s="298"/>
      <c r="F450" s="298"/>
      <c r="G450" s="298"/>
      <c r="H450" s="298"/>
      <c r="I450" s="298"/>
      <c r="J450" s="298"/>
      <c r="K450" s="298"/>
      <c r="L450" s="298"/>
      <c r="M450" s="298"/>
      <c r="N450" s="298"/>
      <c r="O450" s="298"/>
      <c r="P450" s="298"/>
      <c r="Q450" s="298"/>
      <c r="R450" s="298"/>
      <c r="S450" s="298"/>
      <c r="T450" s="298"/>
    </row>
    <row r="451" spans="1:20">
      <c r="A451" s="298"/>
      <c r="B451" s="405"/>
      <c r="C451" s="298"/>
      <c r="D451" s="298"/>
      <c r="E451" s="298"/>
      <c r="F451" s="298"/>
      <c r="G451" s="298"/>
      <c r="H451" s="298"/>
      <c r="I451" s="298"/>
      <c r="J451" s="298"/>
      <c r="K451" s="298"/>
      <c r="L451" s="298"/>
      <c r="M451" s="298"/>
      <c r="N451" s="298"/>
      <c r="O451" s="298"/>
      <c r="P451" s="298"/>
      <c r="Q451" s="298"/>
      <c r="R451" s="298"/>
      <c r="S451" s="298"/>
      <c r="T451" s="298"/>
    </row>
    <row r="452" spans="1:20">
      <c r="A452" s="298"/>
      <c r="B452" s="405"/>
      <c r="C452" s="298"/>
      <c r="D452" s="298"/>
      <c r="E452" s="298"/>
      <c r="F452" s="298"/>
      <c r="G452" s="298"/>
      <c r="H452" s="298"/>
      <c r="I452" s="298"/>
      <c r="J452" s="298"/>
      <c r="K452" s="298"/>
      <c r="L452" s="298"/>
      <c r="M452" s="298"/>
      <c r="N452" s="298"/>
      <c r="O452" s="298"/>
      <c r="P452" s="298"/>
      <c r="Q452" s="298"/>
      <c r="R452" s="298"/>
      <c r="S452" s="298"/>
      <c r="T452" s="298"/>
    </row>
    <row r="453" spans="1:20">
      <c r="A453" s="298"/>
      <c r="B453" s="405"/>
      <c r="C453" s="298"/>
      <c r="D453" s="298"/>
      <c r="E453" s="298"/>
      <c r="F453" s="298"/>
      <c r="G453" s="298"/>
      <c r="H453" s="298"/>
      <c r="I453" s="298"/>
      <c r="J453" s="298"/>
      <c r="K453" s="298"/>
      <c r="L453" s="298"/>
      <c r="M453" s="298"/>
      <c r="N453" s="298"/>
      <c r="O453" s="298"/>
      <c r="P453" s="298"/>
      <c r="Q453" s="298"/>
      <c r="R453" s="298"/>
      <c r="S453" s="298"/>
      <c r="T453" s="298"/>
    </row>
    <row r="454" spans="1:20">
      <c r="A454" s="298"/>
      <c r="B454" s="405"/>
      <c r="C454" s="298"/>
      <c r="D454" s="298"/>
      <c r="E454" s="298"/>
      <c r="F454" s="298"/>
      <c r="G454" s="298"/>
      <c r="H454" s="298"/>
      <c r="I454" s="298"/>
      <c r="J454" s="298"/>
      <c r="K454" s="298"/>
      <c r="L454" s="298"/>
      <c r="M454" s="298"/>
      <c r="N454" s="298"/>
      <c r="O454" s="298"/>
      <c r="P454" s="298"/>
      <c r="Q454" s="298"/>
      <c r="R454" s="298"/>
      <c r="S454" s="298"/>
      <c r="T454" s="298"/>
    </row>
    <row r="455" spans="1:20">
      <c r="A455" s="298"/>
      <c r="B455" s="405"/>
      <c r="C455" s="298"/>
      <c r="D455" s="298"/>
      <c r="E455" s="298"/>
      <c r="F455" s="298"/>
      <c r="G455" s="298"/>
      <c r="H455" s="298"/>
      <c r="I455" s="298"/>
      <c r="J455" s="298"/>
      <c r="K455" s="298"/>
      <c r="L455" s="298"/>
      <c r="M455" s="298"/>
      <c r="N455" s="298"/>
      <c r="O455" s="298"/>
      <c r="P455" s="298"/>
      <c r="Q455" s="298"/>
      <c r="R455" s="298"/>
      <c r="S455" s="298"/>
      <c r="T455" s="298"/>
    </row>
    <row r="456" spans="1:20">
      <c r="A456" s="298"/>
      <c r="B456" s="405"/>
      <c r="C456" s="298"/>
      <c r="D456" s="298"/>
      <c r="E456" s="298"/>
      <c r="F456" s="298"/>
      <c r="G456" s="298"/>
      <c r="H456" s="298"/>
      <c r="I456" s="298"/>
      <c r="J456" s="298"/>
      <c r="K456" s="298"/>
      <c r="L456" s="298"/>
      <c r="M456" s="298"/>
      <c r="N456" s="298"/>
      <c r="O456" s="298"/>
      <c r="P456" s="298"/>
      <c r="Q456" s="298"/>
      <c r="R456" s="298"/>
      <c r="S456" s="298"/>
      <c r="T456" s="298"/>
    </row>
    <row r="457" spans="1:20">
      <c r="A457" s="298"/>
      <c r="B457" s="405"/>
      <c r="C457" s="298"/>
      <c r="D457" s="298"/>
      <c r="E457" s="298"/>
      <c r="F457" s="298"/>
      <c r="G457" s="298"/>
      <c r="H457" s="298"/>
      <c r="I457" s="298"/>
      <c r="J457" s="298"/>
      <c r="K457" s="298"/>
      <c r="L457" s="298"/>
      <c r="M457" s="298"/>
      <c r="N457" s="298"/>
      <c r="O457" s="298"/>
      <c r="P457" s="298"/>
      <c r="Q457" s="298"/>
      <c r="R457" s="298"/>
      <c r="S457" s="298"/>
      <c r="T457" s="298"/>
    </row>
    <row r="458" spans="1:20">
      <c r="A458" s="298"/>
      <c r="B458" s="405"/>
      <c r="C458" s="298"/>
      <c r="D458" s="298"/>
      <c r="E458" s="298"/>
      <c r="F458" s="298"/>
      <c r="G458" s="298"/>
      <c r="H458" s="298"/>
      <c r="I458" s="298"/>
      <c r="J458" s="298"/>
      <c r="K458" s="298"/>
      <c r="L458" s="298"/>
      <c r="M458" s="298"/>
      <c r="N458" s="298"/>
      <c r="O458" s="298"/>
      <c r="P458" s="298"/>
      <c r="Q458" s="298"/>
      <c r="R458" s="298"/>
      <c r="S458" s="298"/>
      <c r="T458" s="298"/>
    </row>
    <row r="459" spans="1:20">
      <c r="A459" s="298"/>
      <c r="B459" s="405"/>
      <c r="C459" s="298"/>
      <c r="D459" s="298"/>
      <c r="E459" s="298"/>
      <c r="F459" s="298"/>
      <c r="G459" s="298"/>
      <c r="H459" s="298"/>
      <c r="I459" s="298"/>
      <c r="J459" s="298"/>
      <c r="K459" s="298"/>
      <c r="L459" s="298"/>
      <c r="M459" s="298"/>
      <c r="N459" s="298"/>
      <c r="O459" s="298"/>
      <c r="P459" s="298"/>
      <c r="Q459" s="298"/>
      <c r="R459" s="298"/>
      <c r="S459" s="298"/>
      <c r="T459" s="298"/>
    </row>
    <row r="460" spans="1:20">
      <c r="A460" s="298"/>
      <c r="B460" s="405"/>
      <c r="C460" s="298"/>
      <c r="D460" s="298"/>
      <c r="E460" s="298"/>
      <c r="F460" s="298"/>
      <c r="G460" s="298"/>
      <c r="H460" s="298"/>
      <c r="I460" s="298"/>
      <c r="J460" s="298"/>
      <c r="K460" s="298"/>
      <c r="L460" s="298"/>
      <c r="M460" s="298"/>
      <c r="N460" s="298"/>
      <c r="O460" s="298"/>
      <c r="P460" s="298"/>
      <c r="Q460" s="298"/>
      <c r="R460" s="298"/>
      <c r="S460" s="298"/>
      <c r="T460" s="298"/>
    </row>
    <row r="461" spans="1:20">
      <c r="A461" s="298"/>
      <c r="B461" s="405"/>
      <c r="C461" s="298"/>
      <c r="D461" s="298"/>
      <c r="E461" s="298"/>
      <c r="F461" s="298"/>
      <c r="G461" s="298"/>
      <c r="H461" s="298"/>
      <c r="I461" s="298"/>
      <c r="J461" s="298"/>
      <c r="K461" s="298"/>
      <c r="L461" s="298"/>
      <c r="M461" s="298"/>
      <c r="N461" s="298"/>
      <c r="O461" s="298"/>
      <c r="P461" s="298"/>
      <c r="Q461" s="298"/>
      <c r="R461" s="298"/>
      <c r="S461" s="298"/>
      <c r="T461" s="298"/>
    </row>
    <row r="462" spans="1:20">
      <c r="A462" s="298"/>
      <c r="B462" s="405"/>
      <c r="C462" s="298"/>
      <c r="D462" s="298"/>
      <c r="E462" s="298"/>
      <c r="F462" s="298"/>
      <c r="G462" s="298"/>
      <c r="H462" s="298"/>
      <c r="I462" s="298"/>
      <c r="J462" s="298"/>
      <c r="K462" s="298"/>
      <c r="L462" s="298"/>
      <c r="M462" s="298"/>
      <c r="N462" s="298"/>
      <c r="O462" s="298"/>
      <c r="P462" s="298"/>
      <c r="Q462" s="298"/>
      <c r="R462" s="298"/>
      <c r="S462" s="298"/>
      <c r="T462" s="298"/>
    </row>
    <row r="463" spans="1:20">
      <c r="A463" s="298"/>
      <c r="B463" s="405"/>
      <c r="C463" s="298"/>
      <c r="D463" s="298"/>
      <c r="E463" s="298"/>
      <c r="F463" s="298"/>
      <c r="G463" s="298"/>
      <c r="H463" s="298"/>
      <c r="I463" s="298"/>
      <c r="J463" s="298"/>
      <c r="K463" s="298"/>
      <c r="L463" s="298"/>
      <c r="M463" s="298"/>
      <c r="N463" s="298"/>
      <c r="O463" s="298"/>
      <c r="P463" s="298"/>
      <c r="Q463" s="298"/>
      <c r="R463" s="298"/>
      <c r="S463" s="298"/>
      <c r="T463" s="298"/>
    </row>
    <row r="464" spans="1:20">
      <c r="A464" s="298"/>
      <c r="B464" s="405"/>
      <c r="C464" s="298"/>
      <c r="D464" s="298"/>
      <c r="E464" s="298"/>
      <c r="F464" s="298"/>
      <c r="G464" s="298"/>
      <c r="H464" s="298"/>
      <c r="I464" s="298"/>
      <c r="J464" s="298"/>
      <c r="K464" s="298"/>
      <c r="L464" s="298"/>
      <c r="M464" s="298"/>
      <c r="N464" s="298"/>
      <c r="O464" s="298"/>
      <c r="P464" s="298"/>
      <c r="Q464" s="298"/>
      <c r="R464" s="298"/>
      <c r="S464" s="298"/>
      <c r="T464" s="298"/>
    </row>
    <row r="465" spans="1:20">
      <c r="A465" s="298"/>
      <c r="B465" s="405"/>
      <c r="C465" s="298"/>
      <c r="D465" s="298"/>
      <c r="E465" s="298"/>
      <c r="F465" s="298"/>
      <c r="G465" s="298"/>
      <c r="H465" s="298"/>
      <c r="I465" s="298"/>
      <c r="J465" s="298"/>
      <c r="K465" s="298"/>
      <c r="L465" s="298"/>
      <c r="M465" s="298"/>
      <c r="N465" s="298"/>
      <c r="O465" s="298"/>
      <c r="P465" s="298"/>
      <c r="Q465" s="298"/>
      <c r="R465" s="298"/>
      <c r="S465" s="298"/>
      <c r="T465" s="298"/>
    </row>
    <row r="466" spans="1:20">
      <c r="A466" s="298"/>
      <c r="B466" s="405"/>
      <c r="C466" s="298"/>
      <c r="D466" s="298"/>
      <c r="E466" s="298"/>
      <c r="F466" s="298"/>
      <c r="G466" s="298"/>
      <c r="H466" s="298"/>
      <c r="I466" s="298"/>
      <c r="J466" s="298"/>
      <c r="K466" s="298"/>
      <c r="L466" s="298"/>
      <c r="M466" s="298"/>
      <c r="N466" s="298"/>
      <c r="O466" s="298"/>
      <c r="P466" s="298"/>
      <c r="Q466" s="298"/>
      <c r="R466" s="298"/>
      <c r="S466" s="298"/>
      <c r="T466" s="298"/>
    </row>
    <row r="467" spans="1:20">
      <c r="A467" s="298"/>
      <c r="B467" s="405"/>
      <c r="C467" s="298"/>
      <c r="D467" s="298"/>
      <c r="E467" s="298"/>
      <c r="F467" s="298"/>
      <c r="G467" s="298"/>
      <c r="H467" s="298"/>
      <c r="I467" s="298"/>
      <c r="J467" s="298"/>
      <c r="K467" s="298"/>
      <c r="L467" s="298"/>
      <c r="M467" s="298"/>
      <c r="N467" s="298"/>
      <c r="O467" s="298"/>
      <c r="P467" s="298"/>
      <c r="Q467" s="298"/>
      <c r="R467" s="298"/>
      <c r="S467" s="298"/>
      <c r="T467" s="298"/>
    </row>
    <row r="468" spans="1:20">
      <c r="A468" s="298"/>
      <c r="B468" s="405"/>
      <c r="C468" s="298"/>
      <c r="D468" s="298"/>
      <c r="E468" s="298"/>
      <c r="F468" s="298"/>
      <c r="G468" s="298"/>
      <c r="H468" s="298"/>
      <c r="I468" s="298"/>
      <c r="J468" s="298"/>
      <c r="K468" s="298"/>
      <c r="L468" s="298"/>
      <c r="M468" s="298"/>
      <c r="N468" s="298"/>
      <c r="O468" s="298"/>
      <c r="P468" s="298"/>
      <c r="Q468" s="298"/>
      <c r="R468" s="298"/>
      <c r="S468" s="298"/>
      <c r="T468" s="298"/>
    </row>
    <row r="469" spans="1:20">
      <c r="A469" s="298"/>
      <c r="B469" s="405"/>
      <c r="C469" s="298"/>
      <c r="D469" s="298"/>
      <c r="E469" s="298"/>
      <c r="F469" s="298"/>
      <c r="G469" s="298"/>
      <c r="H469" s="298"/>
      <c r="I469" s="298"/>
      <c r="J469" s="298"/>
      <c r="K469" s="298"/>
      <c r="L469" s="298"/>
      <c r="M469" s="298"/>
      <c r="N469" s="298"/>
      <c r="O469" s="298"/>
      <c r="P469" s="298"/>
      <c r="Q469" s="298"/>
      <c r="R469" s="298"/>
      <c r="S469" s="298"/>
      <c r="T469" s="298"/>
    </row>
    <row r="470" spans="1:20">
      <c r="A470" s="298"/>
      <c r="B470" s="405"/>
      <c r="C470" s="298"/>
      <c r="D470" s="298"/>
      <c r="E470" s="298"/>
      <c r="F470" s="298"/>
      <c r="G470" s="298"/>
      <c r="H470" s="298"/>
      <c r="I470" s="298"/>
      <c r="J470" s="298"/>
      <c r="K470" s="298"/>
      <c r="L470" s="298"/>
      <c r="M470" s="298"/>
      <c r="N470" s="298"/>
      <c r="O470" s="298"/>
      <c r="P470" s="298"/>
      <c r="Q470" s="298"/>
      <c r="R470" s="298"/>
      <c r="S470" s="298"/>
      <c r="T470" s="298"/>
    </row>
    <row r="471" spans="1:20">
      <c r="A471" s="298"/>
      <c r="B471" s="405"/>
      <c r="C471" s="298"/>
      <c r="D471" s="298"/>
      <c r="E471" s="298"/>
      <c r="F471" s="298"/>
      <c r="G471" s="298"/>
      <c r="H471" s="298"/>
      <c r="I471" s="298"/>
      <c r="J471" s="298"/>
      <c r="K471" s="298"/>
      <c r="L471" s="298"/>
      <c r="M471" s="298"/>
      <c r="N471" s="298"/>
      <c r="O471" s="298"/>
      <c r="P471" s="298"/>
      <c r="Q471" s="298"/>
      <c r="R471" s="298"/>
      <c r="S471" s="298"/>
      <c r="T471" s="298"/>
    </row>
    <row r="472" spans="1:20">
      <c r="A472" s="298"/>
      <c r="B472" s="405"/>
      <c r="C472" s="298"/>
      <c r="D472" s="298"/>
      <c r="E472" s="298"/>
      <c r="F472" s="298"/>
      <c r="G472" s="298"/>
      <c r="H472" s="298"/>
      <c r="I472" s="298"/>
      <c r="J472" s="298"/>
      <c r="K472" s="298"/>
      <c r="L472" s="298"/>
      <c r="M472" s="298"/>
      <c r="N472" s="298"/>
      <c r="O472" s="298"/>
      <c r="P472" s="298"/>
      <c r="Q472" s="298"/>
      <c r="R472" s="298"/>
      <c r="S472" s="298"/>
      <c r="T472" s="298"/>
    </row>
    <row r="473" spans="1:20">
      <c r="A473" s="298"/>
      <c r="B473" s="405"/>
      <c r="C473" s="298"/>
      <c r="D473" s="298"/>
      <c r="E473" s="298"/>
      <c r="F473" s="298"/>
      <c r="G473" s="298"/>
      <c r="H473" s="298"/>
      <c r="I473" s="298"/>
      <c r="J473" s="298"/>
      <c r="K473" s="298"/>
      <c r="L473" s="298"/>
      <c r="M473" s="298"/>
      <c r="N473" s="298"/>
      <c r="O473" s="298"/>
      <c r="P473" s="298"/>
      <c r="Q473" s="298"/>
      <c r="R473" s="298"/>
      <c r="S473" s="298"/>
      <c r="T473" s="298"/>
    </row>
    <row r="474" spans="1:20">
      <c r="A474" s="298"/>
      <c r="B474" s="405"/>
      <c r="C474" s="298"/>
      <c r="D474" s="298"/>
      <c r="E474" s="298"/>
      <c r="F474" s="298"/>
      <c r="G474" s="298"/>
      <c r="H474" s="298"/>
      <c r="I474" s="298"/>
      <c r="J474" s="298"/>
      <c r="K474" s="298"/>
      <c r="L474" s="298"/>
      <c r="M474" s="298"/>
      <c r="N474" s="298"/>
      <c r="O474" s="298"/>
      <c r="P474" s="298"/>
      <c r="Q474" s="298"/>
      <c r="R474" s="298"/>
      <c r="S474" s="298"/>
      <c r="T474" s="298"/>
    </row>
    <row r="475" spans="1:20">
      <c r="A475" s="298"/>
      <c r="B475" s="405"/>
      <c r="C475" s="298"/>
      <c r="D475" s="298"/>
      <c r="E475" s="298"/>
      <c r="F475" s="298"/>
      <c r="G475" s="298"/>
      <c r="H475" s="298"/>
      <c r="I475" s="298"/>
      <c r="J475" s="298"/>
      <c r="K475" s="298"/>
      <c r="L475" s="298"/>
      <c r="M475" s="298"/>
      <c r="N475" s="298"/>
      <c r="O475" s="298"/>
      <c r="P475" s="298"/>
      <c r="Q475" s="298"/>
      <c r="R475" s="298"/>
      <c r="S475" s="298"/>
      <c r="T475" s="298"/>
    </row>
    <row r="476" spans="1:20">
      <c r="A476" s="298"/>
      <c r="B476" s="405"/>
      <c r="C476" s="298"/>
      <c r="D476" s="298"/>
      <c r="E476" s="298"/>
      <c r="F476" s="298"/>
      <c r="G476" s="298"/>
      <c r="H476" s="298"/>
      <c r="I476" s="298"/>
      <c r="J476" s="298"/>
      <c r="K476" s="298"/>
      <c r="L476" s="298"/>
      <c r="M476" s="298"/>
      <c r="N476" s="298"/>
      <c r="O476" s="298"/>
      <c r="P476" s="298"/>
      <c r="Q476" s="298"/>
      <c r="R476" s="298"/>
      <c r="S476" s="298"/>
      <c r="T476" s="298"/>
    </row>
    <row r="477" spans="1:20">
      <c r="A477" s="298"/>
      <c r="B477" s="405"/>
      <c r="C477" s="298"/>
      <c r="D477" s="298"/>
      <c r="E477" s="298"/>
      <c r="F477" s="298"/>
      <c r="G477" s="298"/>
      <c r="H477" s="298"/>
      <c r="I477" s="298"/>
      <c r="J477" s="298"/>
      <c r="K477" s="298"/>
      <c r="L477" s="298"/>
      <c r="M477" s="298"/>
      <c r="N477" s="298"/>
      <c r="O477" s="298"/>
      <c r="P477" s="298"/>
      <c r="Q477" s="298"/>
      <c r="R477" s="298"/>
      <c r="S477" s="298"/>
      <c r="T477" s="298"/>
    </row>
    <row r="478" spans="1:20">
      <c r="A478" s="298"/>
      <c r="B478" s="405"/>
      <c r="C478" s="298"/>
      <c r="D478" s="298"/>
      <c r="E478" s="298"/>
      <c r="F478" s="298"/>
      <c r="G478" s="298"/>
      <c r="H478" s="298"/>
      <c r="I478" s="298"/>
      <c r="J478" s="298"/>
      <c r="K478" s="298"/>
      <c r="L478" s="298"/>
      <c r="M478" s="298"/>
      <c r="N478" s="298"/>
      <c r="O478" s="298"/>
      <c r="P478" s="298"/>
      <c r="Q478" s="298"/>
      <c r="R478" s="298"/>
      <c r="S478" s="298"/>
      <c r="T478" s="298"/>
    </row>
    <row r="479" spans="1:20">
      <c r="A479" s="298"/>
      <c r="B479" s="405"/>
      <c r="C479" s="298"/>
      <c r="D479" s="298"/>
      <c r="E479" s="298"/>
      <c r="F479" s="298"/>
      <c r="G479" s="298"/>
      <c r="H479" s="298"/>
      <c r="I479" s="298"/>
      <c r="J479" s="298"/>
      <c r="K479" s="298"/>
      <c r="L479" s="298"/>
      <c r="M479" s="298"/>
      <c r="N479" s="298"/>
      <c r="O479" s="298"/>
      <c r="P479" s="298"/>
      <c r="Q479" s="298"/>
      <c r="R479" s="298"/>
      <c r="S479" s="298"/>
      <c r="T479" s="298"/>
    </row>
    <row r="480" spans="1:20">
      <c r="A480" s="298"/>
      <c r="B480" s="405"/>
      <c r="C480" s="298"/>
      <c r="D480" s="298"/>
      <c r="E480" s="298"/>
      <c r="F480" s="298"/>
      <c r="G480" s="298"/>
      <c r="H480" s="298"/>
      <c r="I480" s="298"/>
      <c r="J480" s="298"/>
      <c r="K480" s="298"/>
      <c r="L480" s="298"/>
      <c r="M480" s="298"/>
      <c r="N480" s="298"/>
      <c r="O480" s="298"/>
      <c r="P480" s="298"/>
      <c r="Q480" s="298"/>
      <c r="R480" s="298"/>
      <c r="S480" s="298"/>
      <c r="T480" s="298"/>
    </row>
    <row r="481" spans="1:20">
      <c r="A481" s="298"/>
      <c r="B481" s="405"/>
      <c r="C481" s="298"/>
      <c r="D481" s="298"/>
      <c r="E481" s="298"/>
      <c r="F481" s="298"/>
      <c r="G481" s="298"/>
      <c r="H481" s="298"/>
      <c r="I481" s="298"/>
      <c r="J481" s="298"/>
      <c r="K481" s="298"/>
      <c r="L481" s="298"/>
      <c r="M481" s="298"/>
      <c r="N481" s="298"/>
      <c r="O481" s="298"/>
      <c r="P481" s="298"/>
      <c r="Q481" s="298"/>
      <c r="R481" s="298"/>
      <c r="S481" s="298"/>
      <c r="T481" s="298"/>
    </row>
    <row r="482" spans="1:20">
      <c r="A482" s="298"/>
      <c r="B482" s="405"/>
      <c r="C482" s="298"/>
      <c r="D482" s="298"/>
      <c r="E482" s="298"/>
      <c r="F482" s="298"/>
      <c r="G482" s="298"/>
      <c r="H482" s="298"/>
      <c r="I482" s="298"/>
      <c r="J482" s="298"/>
      <c r="K482" s="298"/>
      <c r="L482" s="298"/>
      <c r="M482" s="298"/>
      <c r="N482" s="298"/>
      <c r="O482" s="298"/>
      <c r="P482" s="298"/>
      <c r="Q482" s="298"/>
      <c r="R482" s="298"/>
      <c r="S482" s="298"/>
      <c r="T482" s="298"/>
    </row>
    <row r="483" spans="1:20">
      <c r="A483" s="298"/>
      <c r="B483" s="405"/>
      <c r="C483" s="298"/>
      <c r="D483" s="298"/>
      <c r="E483" s="298"/>
      <c r="F483" s="298"/>
      <c r="G483" s="298"/>
      <c r="H483" s="298"/>
      <c r="I483" s="298"/>
      <c r="J483" s="298"/>
      <c r="K483" s="298"/>
      <c r="L483" s="298"/>
      <c r="M483" s="298"/>
      <c r="N483" s="298"/>
      <c r="O483" s="298"/>
      <c r="P483" s="298"/>
      <c r="Q483" s="298"/>
      <c r="R483" s="298"/>
      <c r="S483" s="298"/>
      <c r="T483" s="298"/>
    </row>
    <row r="484" spans="1:20">
      <c r="A484" s="298"/>
      <c r="B484" s="405"/>
      <c r="C484" s="298"/>
      <c r="D484" s="298"/>
      <c r="E484" s="298"/>
      <c r="F484" s="298"/>
      <c r="G484" s="298"/>
      <c r="H484" s="298"/>
      <c r="I484" s="298"/>
      <c r="J484" s="298"/>
      <c r="K484" s="298"/>
      <c r="L484" s="298"/>
      <c r="M484" s="298"/>
      <c r="N484" s="298"/>
      <c r="O484" s="298"/>
      <c r="P484" s="298"/>
      <c r="Q484" s="298"/>
      <c r="R484" s="298"/>
      <c r="S484" s="298"/>
      <c r="T484" s="298"/>
    </row>
    <row r="485" spans="1:20">
      <c r="A485" s="298"/>
      <c r="B485" s="405"/>
      <c r="C485" s="298"/>
      <c r="D485" s="298"/>
      <c r="E485" s="298"/>
      <c r="F485" s="298"/>
      <c r="G485" s="298"/>
      <c r="H485" s="298"/>
      <c r="I485" s="298"/>
      <c r="J485" s="298"/>
      <c r="K485" s="298"/>
      <c r="L485" s="298"/>
      <c r="M485" s="298"/>
      <c r="N485" s="298"/>
      <c r="O485" s="298"/>
      <c r="P485" s="298"/>
      <c r="Q485" s="298"/>
      <c r="R485" s="298"/>
      <c r="S485" s="298"/>
      <c r="T485" s="298"/>
    </row>
    <row r="486" spans="1:20">
      <c r="A486" s="298"/>
      <c r="B486" s="405"/>
      <c r="C486" s="298"/>
      <c r="D486" s="298"/>
      <c r="E486" s="298"/>
      <c r="F486" s="298"/>
      <c r="G486" s="298"/>
      <c r="H486" s="298"/>
      <c r="I486" s="298"/>
      <c r="J486" s="298"/>
      <c r="K486" s="298"/>
      <c r="L486" s="298"/>
      <c r="M486" s="298"/>
      <c r="N486" s="298"/>
      <c r="O486" s="298"/>
      <c r="P486" s="298"/>
      <c r="Q486" s="298"/>
      <c r="R486" s="298"/>
      <c r="S486" s="298"/>
      <c r="T486" s="298"/>
    </row>
    <row r="487" spans="1:20">
      <c r="A487" s="298"/>
      <c r="B487" s="405"/>
      <c r="C487" s="298"/>
      <c r="D487" s="298"/>
      <c r="E487" s="298"/>
      <c r="F487" s="298"/>
      <c r="G487" s="298"/>
      <c r="H487" s="298"/>
      <c r="I487" s="298"/>
      <c r="J487" s="298"/>
      <c r="K487" s="298"/>
      <c r="L487" s="298"/>
      <c r="M487" s="298"/>
      <c r="N487" s="298"/>
      <c r="O487" s="298"/>
      <c r="P487" s="298"/>
      <c r="Q487" s="298"/>
      <c r="R487" s="298"/>
      <c r="S487" s="298"/>
      <c r="T487" s="298"/>
    </row>
    <row r="488" spans="1:20">
      <c r="A488" s="298"/>
      <c r="B488" s="405"/>
      <c r="C488" s="298"/>
      <c r="D488" s="298"/>
      <c r="E488" s="298"/>
      <c r="F488" s="298"/>
      <c r="G488" s="298"/>
      <c r="H488" s="298"/>
      <c r="I488" s="298"/>
      <c r="J488" s="298"/>
      <c r="K488" s="298"/>
      <c r="L488" s="298"/>
      <c r="M488" s="298"/>
      <c r="N488" s="298"/>
      <c r="O488" s="298"/>
      <c r="P488" s="298"/>
      <c r="Q488" s="298"/>
      <c r="R488" s="298"/>
      <c r="S488" s="298"/>
      <c r="T488" s="298"/>
    </row>
    <row r="489" spans="1:20">
      <c r="A489" s="298"/>
      <c r="B489" s="405"/>
      <c r="C489" s="298"/>
      <c r="D489" s="298"/>
      <c r="E489" s="298"/>
      <c r="F489" s="298"/>
      <c r="G489" s="298"/>
      <c r="H489" s="298"/>
      <c r="I489" s="298"/>
      <c r="J489" s="298"/>
      <c r="K489" s="298"/>
      <c r="L489" s="298"/>
      <c r="M489" s="298"/>
      <c r="N489" s="298"/>
      <c r="O489" s="298"/>
      <c r="P489" s="298"/>
      <c r="Q489" s="298"/>
      <c r="R489" s="298"/>
      <c r="S489" s="298"/>
      <c r="T489" s="298"/>
    </row>
    <row r="490" spans="1:20">
      <c r="A490" s="298"/>
      <c r="B490" s="405"/>
      <c r="C490" s="298"/>
      <c r="D490" s="298"/>
      <c r="E490" s="298"/>
      <c r="F490" s="298"/>
      <c r="G490" s="298"/>
      <c r="H490" s="298"/>
      <c r="I490" s="298"/>
      <c r="J490" s="298"/>
      <c r="K490" s="298"/>
      <c r="L490" s="298"/>
      <c r="M490" s="298"/>
      <c r="N490" s="298"/>
      <c r="O490" s="298"/>
      <c r="P490" s="298"/>
      <c r="Q490" s="298"/>
      <c r="R490" s="298"/>
      <c r="S490" s="298"/>
      <c r="T490" s="298"/>
    </row>
    <row r="491" spans="1:20">
      <c r="A491" s="298"/>
      <c r="B491" s="405"/>
      <c r="C491" s="298"/>
      <c r="D491" s="298"/>
      <c r="E491" s="298"/>
      <c r="F491" s="298"/>
      <c r="G491" s="298"/>
      <c r="H491" s="298"/>
      <c r="I491" s="298"/>
      <c r="J491" s="298"/>
      <c r="K491" s="298"/>
      <c r="L491" s="298"/>
      <c r="M491" s="298"/>
      <c r="N491" s="298"/>
      <c r="O491" s="298"/>
      <c r="P491" s="298"/>
      <c r="Q491" s="298"/>
      <c r="R491" s="298"/>
      <c r="S491" s="298"/>
      <c r="T491" s="298"/>
    </row>
    <row r="492" spans="1:20">
      <c r="A492" s="298"/>
      <c r="B492" s="405"/>
      <c r="C492" s="298"/>
      <c r="D492" s="298"/>
      <c r="E492" s="298"/>
      <c r="F492" s="298"/>
      <c r="G492" s="298"/>
      <c r="H492" s="298"/>
      <c r="I492" s="298"/>
      <c r="J492" s="298"/>
      <c r="K492" s="298"/>
      <c r="L492" s="298"/>
      <c r="M492" s="298"/>
      <c r="N492" s="298"/>
      <c r="O492" s="298"/>
      <c r="P492" s="298"/>
      <c r="Q492" s="298"/>
      <c r="R492" s="298"/>
      <c r="S492" s="298"/>
      <c r="T492" s="298"/>
    </row>
    <row r="493" spans="1:20">
      <c r="A493" s="298"/>
      <c r="B493" s="405"/>
      <c r="C493" s="298"/>
      <c r="D493" s="298"/>
      <c r="E493" s="298"/>
      <c r="F493" s="298"/>
      <c r="G493" s="298"/>
      <c r="H493" s="298"/>
      <c r="I493" s="298"/>
      <c r="J493" s="298"/>
      <c r="K493" s="298"/>
      <c r="L493" s="298"/>
      <c r="M493" s="298"/>
      <c r="N493" s="298"/>
      <c r="O493" s="298"/>
      <c r="P493" s="298"/>
      <c r="Q493" s="298"/>
      <c r="R493" s="298"/>
      <c r="S493" s="298"/>
      <c r="T493" s="298"/>
    </row>
    <row r="494" spans="1:20">
      <c r="A494" s="298"/>
      <c r="B494" s="405"/>
      <c r="C494" s="298"/>
      <c r="D494" s="298"/>
      <c r="E494" s="298"/>
      <c r="F494" s="298"/>
      <c r="G494" s="298"/>
      <c r="H494" s="298"/>
      <c r="I494" s="298"/>
      <c r="J494" s="298"/>
      <c r="K494" s="298"/>
      <c r="L494" s="298"/>
      <c r="M494" s="298"/>
      <c r="N494" s="298"/>
      <c r="O494" s="298"/>
      <c r="P494" s="298"/>
      <c r="Q494" s="298"/>
      <c r="R494" s="298"/>
      <c r="S494" s="298"/>
      <c r="T494" s="298"/>
    </row>
    <row r="495" spans="1:20">
      <c r="A495" s="298"/>
      <c r="B495" s="405"/>
      <c r="C495" s="298"/>
      <c r="D495" s="298"/>
      <c r="E495" s="298"/>
      <c r="F495" s="298"/>
      <c r="G495" s="298"/>
      <c r="H495" s="298"/>
      <c r="I495" s="298"/>
      <c r="J495" s="298"/>
      <c r="K495" s="298"/>
      <c r="L495" s="298"/>
      <c r="M495" s="298"/>
      <c r="N495" s="298"/>
      <c r="O495" s="298"/>
      <c r="P495" s="298"/>
      <c r="Q495" s="298"/>
      <c r="R495" s="298"/>
      <c r="S495" s="298"/>
      <c r="T495" s="298"/>
    </row>
    <row r="496" spans="1:20">
      <c r="A496" s="298"/>
      <c r="B496" s="405"/>
      <c r="C496" s="298"/>
      <c r="D496" s="298"/>
      <c r="E496" s="298"/>
      <c r="F496" s="298"/>
      <c r="G496" s="298"/>
      <c r="H496" s="298"/>
      <c r="I496" s="298"/>
      <c r="J496" s="298"/>
      <c r="K496" s="298"/>
      <c r="L496" s="298"/>
      <c r="M496" s="298"/>
      <c r="N496" s="298"/>
      <c r="O496" s="298"/>
      <c r="P496" s="298"/>
      <c r="Q496" s="298"/>
      <c r="R496" s="298"/>
      <c r="S496" s="298"/>
      <c r="T496" s="298"/>
    </row>
    <row r="497" spans="1:20">
      <c r="A497" s="298"/>
      <c r="B497" s="405"/>
      <c r="C497" s="298"/>
      <c r="D497" s="298"/>
      <c r="E497" s="298"/>
      <c r="F497" s="298"/>
      <c r="G497" s="298"/>
      <c r="H497" s="298"/>
      <c r="I497" s="298"/>
      <c r="J497" s="298"/>
      <c r="K497" s="298"/>
      <c r="L497" s="298"/>
      <c r="M497" s="298"/>
      <c r="N497" s="298"/>
      <c r="O497" s="298"/>
      <c r="P497" s="298"/>
      <c r="Q497" s="298"/>
      <c r="R497" s="298"/>
      <c r="S497" s="298"/>
      <c r="T497" s="298"/>
    </row>
    <row r="498" spans="1:20">
      <c r="A498" s="298"/>
      <c r="B498" s="405"/>
      <c r="C498" s="298"/>
      <c r="D498" s="298"/>
      <c r="E498" s="298"/>
      <c r="F498" s="298"/>
      <c r="G498" s="298"/>
      <c r="H498" s="298"/>
      <c r="I498" s="298"/>
      <c r="J498" s="298"/>
      <c r="K498" s="298"/>
      <c r="L498" s="298"/>
      <c r="M498" s="298"/>
      <c r="N498" s="298"/>
      <c r="O498" s="298"/>
      <c r="P498" s="298"/>
      <c r="Q498" s="298"/>
      <c r="R498" s="298"/>
      <c r="S498" s="298"/>
      <c r="T498" s="298"/>
    </row>
    <row r="499" spans="1:20">
      <c r="A499" s="298"/>
      <c r="B499" s="405"/>
      <c r="C499" s="298"/>
      <c r="D499" s="298"/>
      <c r="E499" s="298"/>
      <c r="F499" s="298"/>
      <c r="G499" s="298"/>
      <c r="H499" s="298"/>
      <c r="I499" s="298"/>
      <c r="J499" s="298"/>
      <c r="K499" s="298"/>
      <c r="L499" s="298"/>
      <c r="M499" s="298"/>
      <c r="N499" s="298"/>
      <c r="O499" s="298"/>
      <c r="P499" s="298"/>
      <c r="Q499" s="298"/>
      <c r="R499" s="298"/>
      <c r="S499" s="298"/>
      <c r="T499" s="298"/>
    </row>
    <row r="500" spans="1:20">
      <c r="A500" s="298"/>
      <c r="B500" s="405"/>
      <c r="C500" s="298"/>
      <c r="D500" s="298"/>
      <c r="E500" s="298"/>
      <c r="F500" s="298"/>
      <c r="G500" s="298"/>
      <c r="H500" s="298"/>
      <c r="I500" s="298"/>
      <c r="J500" s="298"/>
      <c r="K500" s="298"/>
      <c r="L500" s="298"/>
      <c r="M500" s="298"/>
      <c r="N500" s="298"/>
      <c r="O500" s="298"/>
      <c r="P500" s="298"/>
      <c r="Q500" s="298"/>
      <c r="R500" s="298"/>
      <c r="S500" s="298"/>
      <c r="T500" s="298"/>
    </row>
    <row r="501" spans="1:20">
      <c r="A501" s="298"/>
      <c r="B501" s="405"/>
      <c r="C501" s="298"/>
      <c r="D501" s="298"/>
      <c r="E501" s="298"/>
      <c r="F501" s="298"/>
      <c r="G501" s="298"/>
      <c r="H501" s="298"/>
      <c r="I501" s="298"/>
      <c r="J501" s="298"/>
      <c r="K501" s="298"/>
      <c r="L501" s="298"/>
      <c r="M501" s="298"/>
      <c r="N501" s="298"/>
      <c r="O501" s="298"/>
      <c r="P501" s="298"/>
      <c r="Q501" s="298"/>
      <c r="R501" s="298"/>
      <c r="S501" s="298"/>
      <c r="T501" s="298"/>
    </row>
    <row r="502" spans="1:20">
      <c r="A502" s="298"/>
      <c r="B502" s="405"/>
      <c r="C502" s="298"/>
      <c r="D502" s="298"/>
      <c r="E502" s="298"/>
      <c r="F502" s="298"/>
      <c r="G502" s="298"/>
      <c r="H502" s="298"/>
      <c r="I502" s="298"/>
      <c r="J502" s="298"/>
      <c r="K502" s="298"/>
      <c r="L502" s="298"/>
      <c r="M502" s="298"/>
      <c r="N502" s="298"/>
      <c r="O502" s="298"/>
      <c r="P502" s="298"/>
      <c r="Q502" s="298"/>
      <c r="R502" s="298"/>
      <c r="S502" s="298"/>
      <c r="T502" s="298"/>
    </row>
    <row r="503" spans="1:20">
      <c r="A503" s="298"/>
      <c r="B503" s="405"/>
      <c r="C503" s="298"/>
      <c r="D503" s="298"/>
      <c r="E503" s="298"/>
      <c r="F503" s="298"/>
      <c r="G503" s="298"/>
      <c r="H503" s="298"/>
      <c r="I503" s="298"/>
      <c r="J503" s="298"/>
      <c r="K503" s="298"/>
      <c r="L503" s="298"/>
      <c r="M503" s="298"/>
      <c r="N503" s="298"/>
      <c r="O503" s="298"/>
      <c r="P503" s="298"/>
      <c r="Q503" s="298"/>
      <c r="R503" s="298"/>
      <c r="S503" s="298"/>
      <c r="T503" s="298"/>
    </row>
    <row r="504" spans="1:20">
      <c r="A504" s="298"/>
      <c r="B504" s="405"/>
      <c r="C504" s="298"/>
      <c r="D504" s="298"/>
      <c r="E504" s="298"/>
      <c r="F504" s="298"/>
      <c r="G504" s="298"/>
      <c r="H504" s="298"/>
      <c r="I504" s="298"/>
      <c r="J504" s="298"/>
      <c r="K504" s="298"/>
      <c r="L504" s="298"/>
      <c r="M504" s="298"/>
      <c r="N504" s="298"/>
      <c r="O504" s="298"/>
      <c r="P504" s="298"/>
      <c r="Q504" s="298"/>
      <c r="R504" s="298"/>
      <c r="S504" s="298"/>
      <c r="T504" s="298"/>
    </row>
    <row r="505" spans="1:20">
      <c r="A505" s="298"/>
      <c r="B505" s="405"/>
      <c r="C505" s="298"/>
      <c r="D505" s="298"/>
      <c r="E505" s="298"/>
      <c r="F505" s="298"/>
      <c r="G505" s="298"/>
      <c r="H505" s="298"/>
      <c r="I505" s="298"/>
      <c r="J505" s="298"/>
      <c r="K505" s="298"/>
      <c r="L505" s="298"/>
      <c r="M505" s="298"/>
      <c r="N505" s="298"/>
      <c r="O505" s="298"/>
      <c r="P505" s="298"/>
      <c r="Q505" s="298"/>
      <c r="R505" s="298"/>
      <c r="S505" s="298"/>
      <c r="T505" s="298"/>
    </row>
    <row r="506" spans="1:20">
      <c r="A506" s="298"/>
      <c r="B506" s="405"/>
      <c r="C506" s="298"/>
      <c r="D506" s="298"/>
      <c r="E506" s="298"/>
      <c r="F506" s="298"/>
      <c r="G506" s="298"/>
      <c r="H506" s="298"/>
      <c r="I506" s="298"/>
      <c r="J506" s="298"/>
      <c r="K506" s="298"/>
      <c r="L506" s="298"/>
      <c r="M506" s="298"/>
      <c r="N506" s="298"/>
      <c r="O506" s="298"/>
      <c r="P506" s="298"/>
      <c r="Q506" s="298"/>
      <c r="R506" s="298"/>
      <c r="S506" s="298"/>
      <c r="T506" s="298"/>
    </row>
    <row r="507" spans="1:20">
      <c r="A507" s="298"/>
      <c r="B507" s="405"/>
      <c r="C507" s="298"/>
      <c r="D507" s="298"/>
      <c r="E507" s="298"/>
      <c r="F507" s="298"/>
      <c r="G507" s="298"/>
      <c r="H507" s="298"/>
      <c r="I507" s="298"/>
      <c r="J507" s="298"/>
      <c r="K507" s="298"/>
      <c r="L507" s="298"/>
      <c r="M507" s="298"/>
      <c r="N507" s="298"/>
      <c r="O507" s="298"/>
      <c r="P507" s="298"/>
      <c r="Q507" s="298"/>
      <c r="R507" s="298"/>
      <c r="S507" s="298"/>
      <c r="T507" s="298"/>
    </row>
    <row r="508" spans="1:20">
      <c r="A508" s="298"/>
      <c r="B508" s="405"/>
      <c r="C508" s="298"/>
      <c r="D508" s="298"/>
      <c r="E508" s="298"/>
      <c r="F508" s="298"/>
      <c r="G508" s="298"/>
      <c r="H508" s="298"/>
      <c r="I508" s="298"/>
      <c r="J508" s="298"/>
      <c r="K508" s="298"/>
      <c r="L508" s="298"/>
      <c r="M508" s="298"/>
      <c r="N508" s="298"/>
      <c r="O508" s="298"/>
      <c r="P508" s="298"/>
      <c r="Q508" s="298"/>
      <c r="R508" s="298"/>
      <c r="S508" s="298"/>
      <c r="T508" s="298"/>
    </row>
    <row r="509" spans="1:20">
      <c r="A509" s="298"/>
      <c r="B509" s="405"/>
      <c r="C509" s="298"/>
      <c r="D509" s="298"/>
      <c r="E509" s="298"/>
      <c r="F509" s="298"/>
      <c r="G509" s="298"/>
      <c r="H509" s="298"/>
      <c r="I509" s="298"/>
      <c r="J509" s="298"/>
      <c r="K509" s="298"/>
      <c r="L509" s="298"/>
      <c r="M509" s="298"/>
      <c r="N509" s="298"/>
      <c r="O509" s="298"/>
      <c r="P509" s="298"/>
      <c r="Q509" s="298"/>
      <c r="R509" s="298"/>
      <c r="S509" s="298"/>
      <c r="T509" s="298"/>
    </row>
    <row r="510" spans="1:20">
      <c r="A510" s="298"/>
      <c r="B510" s="405"/>
      <c r="C510" s="298"/>
      <c r="D510" s="298"/>
      <c r="E510" s="298"/>
      <c r="F510" s="298"/>
      <c r="G510" s="298"/>
      <c r="H510" s="298"/>
      <c r="I510" s="298"/>
      <c r="J510" s="298"/>
      <c r="K510" s="298"/>
      <c r="L510" s="298"/>
      <c r="M510" s="298"/>
      <c r="N510" s="298"/>
      <c r="O510" s="298"/>
      <c r="P510" s="298"/>
      <c r="Q510" s="298"/>
      <c r="R510" s="298"/>
      <c r="S510" s="298"/>
      <c r="T510" s="298"/>
    </row>
    <row r="511" spans="1:20">
      <c r="A511" s="298"/>
      <c r="B511" s="405"/>
      <c r="C511" s="298"/>
      <c r="D511" s="298"/>
      <c r="E511" s="298"/>
      <c r="F511" s="298"/>
      <c r="G511" s="298"/>
      <c r="H511" s="298"/>
      <c r="I511" s="298"/>
      <c r="J511" s="298"/>
      <c r="K511" s="298"/>
      <c r="L511" s="298"/>
      <c r="M511" s="298"/>
      <c r="N511" s="298"/>
      <c r="O511" s="298"/>
      <c r="P511" s="298"/>
      <c r="Q511" s="298"/>
      <c r="R511" s="298"/>
      <c r="S511" s="298"/>
      <c r="T511" s="298"/>
    </row>
    <row r="512" spans="1:20">
      <c r="A512" s="298"/>
      <c r="B512" s="405"/>
      <c r="C512" s="298"/>
      <c r="D512" s="298"/>
      <c r="E512" s="298"/>
      <c r="F512" s="298"/>
      <c r="G512" s="298"/>
      <c r="H512" s="298"/>
      <c r="I512" s="298"/>
      <c r="J512" s="298"/>
      <c r="K512" s="298"/>
      <c r="L512" s="298"/>
      <c r="M512" s="298"/>
      <c r="N512" s="298"/>
      <c r="O512" s="298"/>
      <c r="P512" s="298"/>
      <c r="Q512" s="298"/>
      <c r="R512" s="298"/>
      <c r="S512" s="298"/>
      <c r="T512" s="298"/>
    </row>
    <row r="513" spans="1:20">
      <c r="A513" s="298"/>
      <c r="B513" s="405"/>
      <c r="C513" s="298"/>
      <c r="D513" s="298"/>
      <c r="E513" s="298"/>
      <c r="F513" s="298"/>
      <c r="G513" s="298"/>
      <c r="H513" s="298"/>
      <c r="I513" s="298"/>
      <c r="J513" s="298"/>
      <c r="K513" s="298"/>
      <c r="L513" s="298"/>
      <c r="M513" s="298"/>
      <c r="N513" s="298"/>
      <c r="O513" s="298"/>
      <c r="P513" s="298"/>
      <c r="Q513" s="298"/>
      <c r="R513" s="298"/>
      <c r="S513" s="298"/>
      <c r="T513" s="298"/>
    </row>
    <row r="514" spans="1:20">
      <c r="A514" s="298"/>
      <c r="B514" s="405"/>
      <c r="C514" s="298"/>
      <c r="D514" s="298"/>
      <c r="E514" s="298"/>
      <c r="F514" s="298"/>
      <c r="G514" s="298"/>
      <c r="H514" s="298"/>
      <c r="I514" s="298"/>
      <c r="J514" s="298"/>
      <c r="K514" s="298"/>
      <c r="L514" s="298"/>
      <c r="M514" s="298"/>
      <c r="N514" s="298"/>
      <c r="O514" s="298"/>
      <c r="P514" s="298"/>
      <c r="Q514" s="298"/>
      <c r="R514" s="298"/>
      <c r="S514" s="298"/>
      <c r="T514" s="298"/>
    </row>
    <row r="515" spans="1:20">
      <c r="A515" s="298"/>
      <c r="B515" s="405"/>
      <c r="C515" s="298"/>
      <c r="D515" s="298"/>
      <c r="E515" s="298"/>
      <c r="F515" s="298"/>
      <c r="G515" s="298"/>
      <c r="H515" s="298"/>
      <c r="I515" s="298"/>
      <c r="J515" s="298"/>
      <c r="K515" s="298"/>
      <c r="L515" s="298"/>
      <c r="M515" s="298"/>
      <c r="N515" s="298"/>
      <c r="O515" s="298"/>
      <c r="P515" s="298"/>
      <c r="Q515" s="298"/>
      <c r="R515" s="298"/>
      <c r="S515" s="298"/>
      <c r="T515" s="298"/>
    </row>
    <row r="516" spans="1:20">
      <c r="A516" s="298"/>
      <c r="B516" s="405"/>
      <c r="C516" s="298"/>
      <c r="D516" s="298"/>
      <c r="E516" s="298"/>
      <c r="F516" s="298"/>
      <c r="G516" s="298"/>
      <c r="H516" s="298"/>
      <c r="I516" s="298"/>
      <c r="J516" s="298"/>
      <c r="K516" s="298"/>
      <c r="L516" s="298"/>
      <c r="M516" s="298"/>
      <c r="N516" s="298"/>
      <c r="O516" s="298"/>
      <c r="P516" s="298"/>
      <c r="Q516" s="298"/>
      <c r="R516" s="298"/>
      <c r="S516" s="298"/>
      <c r="T516" s="298"/>
    </row>
    <row r="517" spans="1:20">
      <c r="A517" s="298"/>
      <c r="B517" s="405"/>
      <c r="C517" s="298"/>
      <c r="D517" s="298"/>
      <c r="E517" s="298"/>
      <c r="F517" s="298"/>
      <c r="G517" s="298"/>
      <c r="H517" s="298"/>
      <c r="I517" s="298"/>
      <c r="J517" s="298"/>
      <c r="K517" s="298"/>
      <c r="L517" s="298"/>
      <c r="M517" s="298"/>
      <c r="N517" s="298"/>
      <c r="O517" s="298"/>
      <c r="P517" s="298"/>
      <c r="Q517" s="298"/>
      <c r="R517" s="298"/>
      <c r="S517" s="298"/>
      <c r="T517" s="298"/>
    </row>
    <row r="518" spans="1:20">
      <c r="A518" s="298"/>
      <c r="B518" s="405"/>
      <c r="C518" s="298"/>
      <c r="D518" s="298"/>
      <c r="E518" s="298"/>
      <c r="F518" s="298"/>
      <c r="G518" s="298"/>
      <c r="H518" s="298"/>
      <c r="I518" s="298"/>
      <c r="J518" s="298"/>
      <c r="K518" s="298"/>
      <c r="L518" s="298"/>
      <c r="M518" s="298"/>
      <c r="N518" s="298"/>
      <c r="O518" s="298"/>
      <c r="P518" s="298"/>
      <c r="Q518" s="298"/>
      <c r="R518" s="298"/>
      <c r="S518" s="298"/>
      <c r="T518" s="298"/>
    </row>
    <row r="519" spans="1:20">
      <c r="A519" s="298"/>
      <c r="B519" s="405"/>
      <c r="C519" s="298"/>
      <c r="D519" s="298"/>
      <c r="E519" s="298"/>
      <c r="F519" s="298"/>
      <c r="G519" s="298"/>
      <c r="H519" s="298"/>
      <c r="I519" s="298"/>
      <c r="J519" s="298"/>
      <c r="K519" s="298"/>
      <c r="L519" s="298"/>
      <c r="M519" s="298"/>
      <c r="N519" s="298"/>
      <c r="O519" s="298"/>
      <c r="P519" s="298"/>
      <c r="Q519" s="298"/>
      <c r="R519" s="298"/>
      <c r="S519" s="298"/>
      <c r="T519" s="298"/>
    </row>
    <row r="520" spans="1:20">
      <c r="A520" s="298"/>
      <c r="B520" s="405"/>
      <c r="C520" s="298"/>
      <c r="D520" s="298"/>
      <c r="E520" s="298"/>
      <c r="F520" s="298"/>
      <c r="G520" s="298"/>
      <c r="H520" s="298"/>
      <c r="I520" s="298"/>
      <c r="J520" s="298"/>
      <c r="K520" s="298"/>
      <c r="L520" s="298"/>
      <c r="M520" s="298"/>
      <c r="N520" s="298"/>
      <c r="O520" s="298"/>
      <c r="P520" s="298"/>
      <c r="Q520" s="298"/>
      <c r="R520" s="298"/>
      <c r="S520" s="298"/>
      <c r="T520" s="298"/>
    </row>
    <row r="521" spans="1:20">
      <c r="A521" s="298"/>
      <c r="B521" s="405"/>
      <c r="C521" s="298"/>
      <c r="D521" s="298"/>
      <c r="E521" s="298"/>
      <c r="F521" s="298"/>
      <c r="G521" s="298"/>
      <c r="H521" s="298"/>
      <c r="I521" s="298"/>
      <c r="J521" s="298"/>
      <c r="K521" s="298"/>
      <c r="L521" s="298"/>
      <c r="M521" s="298"/>
      <c r="N521" s="298"/>
      <c r="O521" s="298"/>
      <c r="P521" s="298"/>
      <c r="Q521" s="298"/>
      <c r="R521" s="298"/>
      <c r="S521" s="298"/>
      <c r="T521" s="298"/>
    </row>
    <row r="522" spans="1:20">
      <c r="A522" s="298"/>
      <c r="B522" s="405"/>
      <c r="C522" s="298"/>
      <c r="D522" s="298"/>
      <c r="E522" s="298"/>
      <c r="F522" s="298"/>
      <c r="G522" s="298"/>
      <c r="H522" s="298"/>
      <c r="I522" s="298"/>
      <c r="J522" s="298"/>
      <c r="K522" s="298"/>
      <c r="L522" s="298"/>
      <c r="M522" s="298"/>
      <c r="N522" s="298"/>
      <c r="O522" s="298"/>
      <c r="P522" s="298"/>
      <c r="Q522" s="298"/>
      <c r="R522" s="298"/>
      <c r="S522" s="298"/>
      <c r="T522" s="298"/>
    </row>
    <row r="523" spans="1:20">
      <c r="A523" s="298"/>
      <c r="B523" s="405"/>
      <c r="C523" s="298"/>
      <c r="D523" s="298"/>
      <c r="E523" s="298"/>
      <c r="F523" s="298"/>
      <c r="G523" s="298"/>
      <c r="H523" s="298"/>
      <c r="I523" s="298"/>
      <c r="J523" s="298"/>
      <c r="K523" s="298"/>
      <c r="L523" s="298"/>
      <c r="M523" s="298"/>
      <c r="N523" s="298"/>
      <c r="O523" s="298"/>
      <c r="P523" s="298"/>
      <c r="Q523" s="298"/>
      <c r="R523" s="298"/>
      <c r="S523" s="298"/>
      <c r="T523" s="298"/>
    </row>
    <row r="524" spans="1:20">
      <c r="A524" s="298"/>
      <c r="B524" s="405"/>
      <c r="C524" s="298"/>
      <c r="D524" s="298"/>
      <c r="E524" s="298"/>
      <c r="F524" s="298"/>
      <c r="G524" s="298"/>
      <c r="H524" s="298"/>
      <c r="I524" s="298"/>
      <c r="J524" s="298"/>
      <c r="K524" s="298"/>
      <c r="L524" s="298"/>
      <c r="M524" s="298"/>
      <c r="N524" s="298"/>
      <c r="O524" s="298"/>
      <c r="P524" s="298"/>
      <c r="Q524" s="298"/>
      <c r="R524" s="298"/>
      <c r="S524" s="298"/>
      <c r="T524" s="298"/>
    </row>
    <row r="525" spans="1:20">
      <c r="A525" s="298"/>
      <c r="B525" s="405"/>
      <c r="C525" s="298"/>
      <c r="D525" s="298"/>
      <c r="E525" s="298"/>
      <c r="F525" s="298"/>
      <c r="G525" s="298"/>
      <c r="H525" s="298"/>
      <c r="I525" s="298"/>
      <c r="J525" s="298"/>
      <c r="K525" s="298"/>
      <c r="L525" s="298"/>
      <c r="M525" s="298"/>
      <c r="N525" s="298"/>
      <c r="O525" s="298"/>
      <c r="P525" s="298"/>
      <c r="Q525" s="298"/>
      <c r="R525" s="298"/>
      <c r="S525" s="298"/>
      <c r="T525" s="298"/>
    </row>
    <row r="526" spans="1:20">
      <c r="A526" s="298"/>
      <c r="B526" s="405"/>
      <c r="C526" s="298"/>
      <c r="D526" s="298"/>
      <c r="E526" s="298"/>
      <c r="F526" s="298"/>
      <c r="G526" s="298"/>
      <c r="H526" s="298"/>
      <c r="I526" s="298"/>
      <c r="J526" s="298"/>
      <c r="K526" s="298"/>
      <c r="L526" s="298"/>
      <c r="M526" s="298"/>
      <c r="N526" s="298"/>
      <c r="O526" s="298"/>
      <c r="P526" s="298"/>
      <c r="Q526" s="298"/>
      <c r="R526" s="298"/>
      <c r="S526" s="298"/>
      <c r="T526" s="298"/>
    </row>
    <row r="527" spans="1:20">
      <c r="A527" s="298"/>
      <c r="B527" s="405"/>
      <c r="C527" s="298"/>
      <c r="D527" s="298"/>
      <c r="E527" s="298"/>
      <c r="F527" s="298"/>
      <c r="G527" s="298"/>
      <c r="H527" s="298"/>
      <c r="I527" s="298"/>
      <c r="J527" s="298"/>
      <c r="K527" s="298"/>
      <c r="L527" s="298"/>
      <c r="M527" s="298"/>
      <c r="N527" s="298"/>
      <c r="O527" s="298"/>
      <c r="P527" s="298"/>
      <c r="Q527" s="298"/>
      <c r="R527" s="298"/>
      <c r="S527" s="298"/>
      <c r="T527" s="298"/>
    </row>
    <row r="528" spans="1:20">
      <c r="A528" s="298"/>
      <c r="B528" s="405"/>
      <c r="C528" s="298"/>
      <c r="D528" s="298"/>
      <c r="E528" s="298"/>
      <c r="F528" s="298"/>
      <c r="G528" s="298"/>
      <c r="H528" s="298"/>
      <c r="I528" s="298"/>
      <c r="J528" s="298"/>
      <c r="K528" s="298"/>
      <c r="L528" s="298"/>
      <c r="M528" s="298"/>
      <c r="N528" s="298"/>
      <c r="O528" s="298"/>
      <c r="P528" s="298"/>
      <c r="Q528" s="298"/>
      <c r="R528" s="298"/>
      <c r="S528" s="298"/>
      <c r="T528" s="298"/>
    </row>
    <row r="529" spans="1:20">
      <c r="A529" s="298"/>
      <c r="B529" s="405"/>
      <c r="C529" s="298"/>
      <c r="D529" s="298"/>
      <c r="E529" s="298"/>
      <c r="F529" s="298"/>
      <c r="G529" s="298"/>
      <c r="H529" s="298"/>
      <c r="I529" s="298"/>
      <c r="J529" s="298"/>
      <c r="K529" s="298"/>
      <c r="L529" s="298"/>
      <c r="M529" s="298"/>
      <c r="N529" s="298"/>
      <c r="O529" s="298"/>
      <c r="P529" s="298"/>
      <c r="Q529" s="298"/>
      <c r="R529" s="298"/>
      <c r="S529" s="298"/>
      <c r="T529" s="298"/>
    </row>
    <row r="530" spans="1:20">
      <c r="A530" s="298"/>
      <c r="B530" s="405"/>
      <c r="C530" s="298"/>
      <c r="D530" s="298"/>
      <c r="E530" s="298"/>
      <c r="F530" s="298"/>
      <c r="G530" s="298"/>
      <c r="H530" s="298"/>
      <c r="I530" s="298"/>
      <c r="J530" s="298"/>
      <c r="K530" s="298"/>
      <c r="L530" s="298"/>
      <c r="M530" s="298"/>
      <c r="N530" s="298"/>
      <c r="O530" s="298"/>
      <c r="P530" s="298"/>
      <c r="Q530" s="298"/>
      <c r="R530" s="298"/>
      <c r="S530" s="298"/>
      <c r="T530" s="298"/>
    </row>
    <row r="531" spans="1:20">
      <c r="A531" s="298"/>
      <c r="B531" s="405"/>
      <c r="C531" s="298"/>
      <c r="D531" s="298"/>
      <c r="E531" s="298"/>
      <c r="F531" s="298"/>
      <c r="G531" s="298"/>
      <c r="H531" s="298"/>
      <c r="I531" s="298"/>
      <c r="J531" s="298"/>
      <c r="K531" s="298"/>
      <c r="L531" s="298"/>
      <c r="M531" s="298"/>
      <c r="N531" s="298"/>
      <c r="O531" s="298"/>
      <c r="P531" s="298"/>
      <c r="Q531" s="298"/>
      <c r="R531" s="298"/>
      <c r="S531" s="298"/>
      <c r="T531" s="298"/>
    </row>
    <row r="532" spans="1:20">
      <c r="A532" s="298"/>
      <c r="B532" s="405"/>
      <c r="C532" s="298"/>
      <c r="D532" s="298"/>
      <c r="E532" s="298"/>
      <c r="F532" s="298"/>
      <c r="G532" s="298"/>
      <c r="H532" s="298"/>
      <c r="I532" s="298"/>
      <c r="J532" s="298"/>
      <c r="K532" s="298"/>
      <c r="L532" s="298"/>
      <c r="M532" s="298"/>
      <c r="N532" s="298"/>
      <c r="O532" s="298"/>
      <c r="P532" s="298"/>
      <c r="Q532" s="298"/>
      <c r="R532" s="298"/>
      <c r="S532" s="298"/>
      <c r="T532" s="298"/>
    </row>
    <row r="533" spans="1:20">
      <c r="A533" s="298"/>
      <c r="B533" s="405"/>
      <c r="C533" s="298"/>
      <c r="D533" s="298"/>
      <c r="E533" s="298"/>
      <c r="F533" s="298"/>
      <c r="G533" s="298"/>
      <c r="H533" s="298"/>
      <c r="I533" s="298"/>
      <c r="J533" s="298"/>
      <c r="K533" s="298"/>
      <c r="L533" s="298"/>
      <c r="M533" s="298"/>
      <c r="N533" s="298"/>
      <c r="O533" s="298"/>
      <c r="P533" s="298"/>
      <c r="Q533" s="298"/>
      <c r="R533" s="298"/>
      <c r="S533" s="298"/>
      <c r="T533" s="298"/>
    </row>
    <row r="534" spans="1:20">
      <c r="A534" s="298"/>
      <c r="B534" s="405"/>
      <c r="C534" s="298"/>
      <c r="D534" s="298"/>
      <c r="E534" s="298"/>
      <c r="F534" s="298"/>
      <c r="G534" s="298"/>
      <c r="H534" s="298"/>
      <c r="I534" s="298"/>
      <c r="J534" s="298"/>
      <c r="K534" s="298"/>
      <c r="L534" s="298"/>
      <c r="M534" s="298"/>
      <c r="N534" s="298"/>
      <c r="O534" s="298"/>
      <c r="P534" s="298"/>
      <c r="Q534" s="298"/>
      <c r="R534" s="298"/>
      <c r="S534" s="298"/>
      <c r="T534" s="298"/>
    </row>
    <row r="535" spans="1:20">
      <c r="A535" s="298"/>
      <c r="B535" s="405"/>
      <c r="C535" s="298"/>
      <c r="D535" s="298"/>
      <c r="E535" s="298"/>
      <c r="F535" s="298"/>
      <c r="G535" s="298"/>
      <c r="H535" s="298"/>
      <c r="I535" s="298"/>
      <c r="J535" s="298"/>
      <c r="K535" s="298"/>
      <c r="L535" s="298"/>
      <c r="M535" s="298"/>
      <c r="N535" s="298"/>
      <c r="O535" s="298"/>
      <c r="P535" s="298"/>
      <c r="Q535" s="298"/>
      <c r="R535" s="298"/>
      <c r="S535" s="298"/>
      <c r="T535" s="298"/>
    </row>
    <row r="536" spans="1:20">
      <c r="A536" s="298"/>
      <c r="B536" s="405"/>
      <c r="C536" s="298"/>
      <c r="D536" s="298"/>
      <c r="E536" s="298"/>
      <c r="F536" s="298"/>
      <c r="G536" s="298"/>
      <c r="H536" s="298"/>
      <c r="I536" s="298"/>
      <c r="J536" s="298"/>
      <c r="K536" s="298"/>
      <c r="L536" s="298"/>
      <c r="M536" s="298"/>
      <c r="N536" s="298"/>
      <c r="O536" s="298"/>
      <c r="P536" s="298"/>
      <c r="Q536" s="298"/>
      <c r="R536" s="298"/>
      <c r="S536" s="298"/>
      <c r="T536" s="298"/>
    </row>
    <row r="537" spans="1:20">
      <c r="A537" s="298"/>
      <c r="B537" s="405"/>
      <c r="C537" s="298"/>
      <c r="D537" s="298"/>
      <c r="E537" s="298"/>
      <c r="F537" s="298"/>
      <c r="G537" s="298"/>
      <c r="H537" s="298"/>
      <c r="I537" s="298"/>
      <c r="J537" s="298"/>
      <c r="K537" s="298"/>
      <c r="L537" s="298"/>
      <c r="M537" s="298"/>
      <c r="N537" s="298"/>
      <c r="O537" s="298"/>
      <c r="P537" s="298"/>
      <c r="Q537" s="298"/>
      <c r="R537" s="298"/>
      <c r="S537" s="298"/>
      <c r="T537" s="298"/>
    </row>
    <row r="538" spans="1:20">
      <c r="A538" s="298"/>
      <c r="B538" s="405"/>
      <c r="C538" s="298"/>
      <c r="D538" s="298"/>
      <c r="E538" s="298"/>
      <c r="F538" s="298"/>
      <c r="G538" s="298"/>
      <c r="H538" s="298"/>
      <c r="I538" s="298"/>
      <c r="J538" s="298"/>
      <c r="K538" s="298"/>
      <c r="L538" s="298"/>
      <c r="M538" s="298"/>
      <c r="N538" s="298"/>
      <c r="O538" s="298"/>
      <c r="P538" s="298"/>
      <c r="Q538" s="298"/>
      <c r="R538" s="298"/>
      <c r="S538" s="298"/>
      <c r="T538" s="298"/>
    </row>
    <row r="539" spans="1:20">
      <c r="A539" s="298"/>
      <c r="B539" s="405"/>
      <c r="C539" s="298"/>
      <c r="D539" s="298"/>
      <c r="E539" s="298"/>
      <c r="F539" s="298"/>
      <c r="G539" s="298"/>
      <c r="H539" s="298"/>
      <c r="I539" s="298"/>
      <c r="J539" s="298"/>
      <c r="K539" s="298"/>
      <c r="L539" s="298"/>
      <c r="M539" s="298"/>
      <c r="N539" s="298"/>
      <c r="O539" s="298"/>
      <c r="P539" s="298"/>
      <c r="Q539" s="298"/>
      <c r="R539" s="298"/>
      <c r="S539" s="298"/>
      <c r="T539" s="298"/>
    </row>
    <row r="540" spans="1:20">
      <c r="A540" s="298"/>
      <c r="B540" s="405"/>
      <c r="C540" s="298"/>
      <c r="D540" s="298"/>
      <c r="E540" s="298"/>
      <c r="F540" s="298"/>
      <c r="G540" s="298"/>
      <c r="H540" s="298"/>
      <c r="I540" s="298"/>
      <c r="J540" s="298"/>
      <c r="K540" s="298"/>
      <c r="L540" s="298"/>
      <c r="M540" s="298"/>
      <c r="N540" s="298"/>
      <c r="O540" s="298"/>
      <c r="P540" s="298"/>
      <c r="Q540" s="298"/>
      <c r="R540" s="298"/>
      <c r="S540" s="298"/>
      <c r="T540" s="298"/>
    </row>
    <row r="541" spans="1:20">
      <c r="A541" s="298"/>
      <c r="B541" s="405"/>
      <c r="C541" s="298"/>
      <c r="D541" s="298"/>
      <c r="E541" s="298"/>
      <c r="F541" s="298"/>
      <c r="G541" s="298"/>
      <c r="H541" s="298"/>
      <c r="I541" s="298"/>
      <c r="J541" s="298"/>
      <c r="K541" s="298"/>
      <c r="L541" s="298"/>
      <c r="M541" s="298"/>
      <c r="N541" s="298"/>
      <c r="O541" s="298"/>
      <c r="P541" s="298"/>
      <c r="Q541" s="298"/>
      <c r="R541" s="298"/>
      <c r="S541" s="298"/>
      <c r="T541" s="298"/>
    </row>
    <row r="542" spans="1:20">
      <c r="A542" s="298"/>
      <c r="B542" s="405"/>
      <c r="C542" s="298"/>
      <c r="D542" s="298"/>
      <c r="E542" s="298"/>
      <c r="F542" s="298"/>
      <c r="G542" s="298"/>
      <c r="H542" s="298"/>
      <c r="I542" s="298"/>
      <c r="J542" s="298"/>
      <c r="K542" s="298"/>
      <c r="L542" s="298"/>
      <c r="M542" s="298"/>
      <c r="N542" s="298"/>
      <c r="O542" s="298"/>
      <c r="P542" s="298"/>
      <c r="Q542" s="298"/>
      <c r="R542" s="298"/>
      <c r="S542" s="298"/>
      <c r="T542" s="298"/>
    </row>
    <row r="543" spans="1:20">
      <c r="A543" s="298"/>
      <c r="B543" s="405"/>
      <c r="C543" s="298"/>
      <c r="D543" s="298"/>
      <c r="E543" s="298"/>
      <c r="F543" s="298"/>
      <c r="G543" s="298"/>
      <c r="H543" s="298"/>
      <c r="I543" s="298"/>
      <c r="J543" s="298"/>
      <c r="K543" s="298"/>
      <c r="L543" s="298"/>
      <c r="M543" s="298"/>
      <c r="N543" s="298"/>
      <c r="O543" s="298"/>
      <c r="P543" s="298"/>
      <c r="Q543" s="298"/>
      <c r="R543" s="298"/>
      <c r="S543" s="298"/>
      <c r="T543" s="298"/>
    </row>
    <row r="544" spans="1:20">
      <c r="A544" s="298"/>
      <c r="B544" s="405"/>
      <c r="C544" s="298"/>
      <c r="D544" s="298"/>
      <c r="E544" s="298"/>
      <c r="F544" s="298"/>
      <c r="G544" s="298"/>
      <c r="H544" s="298"/>
      <c r="I544" s="298"/>
      <c r="J544" s="298"/>
      <c r="K544" s="298"/>
      <c r="L544" s="298"/>
      <c r="M544" s="298"/>
      <c r="N544" s="298"/>
      <c r="O544" s="298"/>
      <c r="P544" s="298"/>
      <c r="Q544" s="298"/>
      <c r="R544" s="298"/>
      <c r="S544" s="298"/>
      <c r="T544" s="298"/>
    </row>
    <row r="545" spans="1:20">
      <c r="A545" s="298"/>
      <c r="B545" s="405"/>
      <c r="C545" s="298"/>
      <c r="D545" s="298"/>
      <c r="E545" s="298"/>
      <c r="F545" s="298"/>
      <c r="G545" s="298"/>
      <c r="H545" s="298"/>
      <c r="I545" s="298"/>
      <c r="J545" s="298"/>
      <c r="K545" s="298"/>
      <c r="L545" s="298"/>
      <c r="M545" s="298"/>
      <c r="N545" s="298"/>
      <c r="O545" s="298"/>
      <c r="P545" s="298"/>
      <c r="Q545" s="298"/>
      <c r="R545" s="298"/>
      <c r="S545" s="298"/>
      <c r="T545" s="298"/>
    </row>
    <row r="546" spans="1:20">
      <c r="A546" s="298"/>
      <c r="B546" s="405"/>
      <c r="C546" s="298"/>
      <c r="D546" s="298"/>
      <c r="E546" s="298"/>
      <c r="F546" s="298"/>
      <c r="G546" s="298"/>
      <c r="H546" s="298"/>
      <c r="I546" s="298"/>
      <c r="J546" s="298"/>
      <c r="K546" s="298"/>
      <c r="L546" s="298"/>
      <c r="M546" s="298"/>
      <c r="N546" s="298"/>
      <c r="O546" s="298"/>
      <c r="P546" s="298"/>
      <c r="Q546" s="298"/>
      <c r="R546" s="298"/>
      <c r="S546" s="298"/>
      <c r="T546" s="298"/>
    </row>
    <row r="547" spans="1:20">
      <c r="A547" s="298"/>
      <c r="B547" s="405"/>
      <c r="C547" s="298"/>
      <c r="D547" s="298"/>
      <c r="E547" s="298"/>
      <c r="F547" s="298"/>
      <c r="G547" s="298"/>
      <c r="H547" s="298"/>
      <c r="I547" s="298"/>
      <c r="J547" s="298"/>
      <c r="K547" s="298"/>
      <c r="L547" s="298"/>
      <c r="M547" s="298"/>
      <c r="N547" s="298"/>
      <c r="O547" s="298"/>
      <c r="P547" s="298"/>
      <c r="Q547" s="298"/>
      <c r="R547" s="298"/>
      <c r="S547" s="298"/>
      <c r="T547" s="298"/>
    </row>
    <row r="548" spans="1:20">
      <c r="A548" s="298"/>
      <c r="B548" s="405"/>
      <c r="C548" s="298"/>
      <c r="D548" s="298"/>
      <c r="E548" s="298"/>
      <c r="F548" s="298"/>
      <c r="G548" s="298"/>
      <c r="H548" s="298"/>
      <c r="I548" s="298"/>
      <c r="J548" s="298"/>
      <c r="K548" s="298"/>
      <c r="L548" s="298"/>
      <c r="M548" s="298"/>
      <c r="N548" s="298"/>
      <c r="O548" s="298"/>
      <c r="P548" s="298"/>
      <c r="Q548" s="298"/>
      <c r="R548" s="298"/>
      <c r="S548" s="298"/>
      <c r="T548" s="298"/>
    </row>
    <row r="549" spans="1:20">
      <c r="A549" s="298"/>
      <c r="B549" s="405"/>
      <c r="C549" s="298"/>
      <c r="D549" s="298"/>
      <c r="E549" s="298"/>
      <c r="F549" s="298"/>
      <c r="G549" s="298"/>
      <c r="H549" s="298"/>
      <c r="I549" s="298"/>
      <c r="J549" s="298"/>
      <c r="K549" s="298"/>
      <c r="L549" s="298"/>
      <c r="M549" s="298"/>
      <c r="N549" s="298"/>
      <c r="O549" s="298"/>
      <c r="P549" s="298"/>
      <c r="Q549" s="298"/>
      <c r="R549" s="298"/>
      <c r="S549" s="298"/>
      <c r="T549" s="298"/>
    </row>
    <row r="550" spans="1:20">
      <c r="A550" s="298"/>
      <c r="B550" s="405"/>
      <c r="C550" s="298"/>
      <c r="D550" s="298"/>
      <c r="E550" s="298"/>
      <c r="F550" s="298"/>
      <c r="G550" s="298"/>
      <c r="H550" s="298"/>
      <c r="I550" s="298"/>
      <c r="J550" s="298"/>
      <c r="K550" s="298"/>
      <c r="L550" s="298"/>
      <c r="M550" s="298"/>
      <c r="N550" s="298"/>
      <c r="O550" s="298"/>
      <c r="P550" s="298"/>
      <c r="Q550" s="298"/>
      <c r="R550" s="298"/>
      <c r="S550" s="298"/>
      <c r="T550" s="298"/>
    </row>
    <row r="551" spans="1:20">
      <c r="A551" s="298"/>
      <c r="B551" s="405"/>
      <c r="C551" s="298"/>
      <c r="D551" s="298"/>
      <c r="E551" s="298"/>
      <c r="F551" s="298"/>
      <c r="G551" s="298"/>
      <c r="H551" s="298"/>
      <c r="I551" s="298"/>
      <c r="J551" s="298"/>
      <c r="K551" s="298"/>
      <c r="L551" s="298"/>
      <c r="M551" s="298"/>
      <c r="N551" s="298"/>
      <c r="O551" s="298"/>
      <c r="P551" s="298"/>
      <c r="Q551" s="298"/>
      <c r="R551" s="298"/>
      <c r="S551" s="298"/>
      <c r="T551" s="298"/>
    </row>
    <row r="552" spans="1:20">
      <c r="A552" s="298"/>
      <c r="B552" s="405"/>
      <c r="C552" s="298"/>
      <c r="D552" s="298"/>
      <c r="E552" s="298"/>
      <c r="F552" s="298"/>
      <c r="G552" s="298"/>
      <c r="H552" s="298"/>
      <c r="I552" s="298"/>
      <c r="J552" s="298"/>
      <c r="K552" s="298"/>
      <c r="L552" s="298"/>
      <c r="M552" s="298"/>
      <c r="N552" s="298"/>
      <c r="O552" s="298"/>
      <c r="P552" s="298"/>
      <c r="Q552" s="298"/>
      <c r="R552" s="298"/>
      <c r="S552" s="298"/>
      <c r="T552" s="298"/>
    </row>
    <row r="553" spans="1:20">
      <c r="A553" s="298"/>
      <c r="B553" s="405"/>
      <c r="C553" s="298"/>
      <c r="D553" s="298"/>
      <c r="E553" s="298"/>
      <c r="F553" s="298"/>
      <c r="G553" s="298"/>
      <c r="H553" s="298"/>
      <c r="I553" s="298"/>
      <c r="J553" s="298"/>
      <c r="K553" s="298"/>
      <c r="L553" s="298"/>
      <c r="M553" s="298"/>
      <c r="N553" s="298"/>
      <c r="O553" s="298"/>
      <c r="P553" s="298"/>
      <c r="Q553" s="298"/>
      <c r="R553" s="298"/>
      <c r="S553" s="298"/>
      <c r="T553" s="298"/>
    </row>
    <row r="554" spans="1:20">
      <c r="A554" s="298"/>
      <c r="B554" s="405"/>
      <c r="C554" s="298"/>
      <c r="D554" s="298"/>
      <c r="E554" s="298"/>
      <c r="F554" s="298"/>
      <c r="G554" s="298"/>
      <c r="H554" s="298"/>
      <c r="I554" s="298"/>
      <c r="J554" s="298"/>
      <c r="K554" s="298"/>
      <c r="L554" s="298"/>
      <c r="M554" s="298"/>
      <c r="N554" s="298"/>
      <c r="O554" s="298"/>
      <c r="P554" s="298"/>
      <c r="Q554" s="298"/>
      <c r="R554" s="298"/>
      <c r="S554" s="298"/>
      <c r="T554" s="298"/>
    </row>
    <row r="555" spans="1:20">
      <c r="A555" s="298"/>
      <c r="B555" s="405"/>
      <c r="C555" s="298"/>
      <c r="D555" s="298"/>
      <c r="E555" s="298"/>
      <c r="F555" s="298"/>
      <c r="G555" s="298"/>
      <c r="H555" s="298"/>
      <c r="I555" s="298"/>
      <c r="J555" s="298"/>
      <c r="K555" s="298"/>
      <c r="L555" s="298"/>
      <c r="M555" s="298"/>
      <c r="N555" s="298"/>
      <c r="O555" s="298"/>
      <c r="P555" s="298"/>
      <c r="Q555" s="298"/>
      <c r="R555" s="298"/>
      <c r="S555" s="298"/>
      <c r="T555" s="298"/>
    </row>
    <row r="556" spans="1:20">
      <c r="A556" s="298"/>
      <c r="B556" s="405"/>
      <c r="C556" s="298"/>
      <c r="D556" s="298"/>
      <c r="E556" s="298"/>
      <c r="F556" s="298"/>
      <c r="G556" s="298"/>
      <c r="H556" s="298"/>
      <c r="I556" s="298"/>
      <c r="J556" s="298"/>
      <c r="K556" s="298"/>
      <c r="L556" s="298"/>
      <c r="M556" s="298"/>
      <c r="N556" s="298"/>
      <c r="O556" s="298"/>
      <c r="P556" s="298"/>
      <c r="Q556" s="298"/>
      <c r="R556" s="298"/>
      <c r="S556" s="298"/>
      <c r="T556" s="298"/>
    </row>
    <row r="557" spans="1:20">
      <c r="A557" s="298"/>
      <c r="B557" s="405"/>
      <c r="C557" s="298"/>
      <c r="D557" s="298"/>
      <c r="E557" s="298"/>
      <c r="F557" s="298"/>
      <c r="G557" s="298"/>
      <c r="H557" s="298"/>
      <c r="I557" s="298"/>
      <c r="J557" s="298"/>
      <c r="K557" s="298"/>
      <c r="L557" s="298"/>
      <c r="M557" s="298"/>
      <c r="N557" s="298"/>
      <c r="O557" s="298"/>
      <c r="P557" s="298"/>
      <c r="Q557" s="298"/>
      <c r="R557" s="298"/>
      <c r="S557" s="298"/>
      <c r="T557" s="298"/>
    </row>
    <row r="558" spans="1:20">
      <c r="A558" s="298"/>
      <c r="B558" s="405"/>
      <c r="C558" s="298"/>
      <c r="D558" s="298"/>
      <c r="E558" s="298"/>
      <c r="F558" s="298"/>
      <c r="G558" s="298"/>
      <c r="H558" s="298"/>
      <c r="I558" s="298"/>
      <c r="J558" s="298"/>
      <c r="K558" s="298"/>
      <c r="L558" s="298"/>
      <c r="M558" s="298"/>
      <c r="N558" s="298"/>
      <c r="O558" s="298"/>
      <c r="P558" s="298"/>
      <c r="Q558" s="298"/>
      <c r="R558" s="298"/>
      <c r="S558" s="298"/>
      <c r="T558" s="298"/>
    </row>
    <row r="559" spans="1:20">
      <c r="A559" s="298"/>
      <c r="B559" s="405"/>
      <c r="C559" s="298"/>
      <c r="D559" s="298"/>
      <c r="E559" s="298"/>
      <c r="F559" s="298"/>
      <c r="G559" s="298"/>
      <c r="H559" s="298"/>
      <c r="I559" s="298"/>
      <c r="J559" s="298"/>
      <c r="K559" s="298"/>
      <c r="L559" s="298"/>
      <c r="M559" s="298"/>
      <c r="N559" s="298"/>
      <c r="O559" s="298"/>
      <c r="P559" s="298"/>
      <c r="Q559" s="298"/>
      <c r="R559" s="298"/>
      <c r="S559" s="298"/>
      <c r="T559" s="298"/>
    </row>
    <row r="560" spans="1:20">
      <c r="A560" s="298"/>
      <c r="B560" s="405"/>
      <c r="C560" s="298"/>
      <c r="D560" s="298"/>
      <c r="E560" s="298"/>
      <c r="F560" s="298"/>
      <c r="G560" s="298"/>
      <c r="H560" s="298"/>
      <c r="I560" s="298"/>
      <c r="J560" s="298"/>
      <c r="K560" s="298"/>
      <c r="L560" s="298"/>
      <c r="M560" s="298"/>
      <c r="N560" s="298"/>
      <c r="O560" s="298"/>
      <c r="P560" s="298"/>
      <c r="Q560" s="298"/>
      <c r="R560" s="298"/>
      <c r="S560" s="298"/>
      <c r="T560" s="298"/>
    </row>
    <row r="561" spans="1:20">
      <c r="A561" s="298"/>
      <c r="B561" s="405"/>
      <c r="C561" s="298"/>
      <c r="D561" s="298"/>
      <c r="E561" s="298"/>
      <c r="F561" s="298"/>
      <c r="G561" s="298"/>
      <c r="H561" s="298"/>
      <c r="I561" s="298"/>
      <c r="J561" s="298"/>
      <c r="K561" s="298"/>
      <c r="L561" s="298"/>
      <c r="M561" s="298"/>
      <c r="N561" s="298"/>
      <c r="O561" s="298"/>
      <c r="P561" s="298"/>
      <c r="Q561" s="298"/>
      <c r="R561" s="298"/>
      <c r="S561" s="298"/>
      <c r="T561" s="298"/>
    </row>
    <row r="562" spans="1:20">
      <c r="A562" s="298"/>
      <c r="B562" s="405"/>
      <c r="C562" s="298"/>
      <c r="D562" s="298"/>
      <c r="E562" s="298"/>
      <c r="F562" s="298"/>
      <c r="G562" s="298"/>
      <c r="H562" s="298"/>
      <c r="I562" s="298"/>
      <c r="J562" s="298"/>
      <c r="K562" s="298"/>
      <c r="L562" s="298"/>
      <c r="M562" s="298"/>
      <c r="N562" s="298"/>
      <c r="O562" s="298"/>
      <c r="P562" s="298"/>
      <c r="Q562" s="298"/>
      <c r="R562" s="298"/>
      <c r="S562" s="298"/>
      <c r="T562" s="298"/>
    </row>
    <row r="563" spans="1:20">
      <c r="A563" s="298"/>
      <c r="B563" s="405"/>
      <c r="C563" s="298"/>
      <c r="D563" s="298"/>
      <c r="E563" s="298"/>
      <c r="F563" s="298"/>
      <c r="G563" s="298"/>
      <c r="H563" s="298"/>
      <c r="I563" s="298"/>
      <c r="J563" s="298"/>
      <c r="K563" s="298"/>
      <c r="L563" s="298"/>
      <c r="M563" s="298"/>
      <c r="N563" s="298"/>
      <c r="O563" s="298"/>
      <c r="P563" s="298"/>
      <c r="Q563" s="298"/>
      <c r="R563" s="298"/>
      <c r="S563" s="298"/>
      <c r="T563" s="298"/>
    </row>
    <row r="564" spans="1:20">
      <c r="A564" s="298"/>
      <c r="B564" s="405"/>
      <c r="C564" s="298"/>
      <c r="D564" s="298"/>
      <c r="E564" s="298"/>
      <c r="F564" s="298"/>
      <c r="G564" s="298"/>
      <c r="H564" s="298"/>
      <c r="I564" s="298"/>
      <c r="J564" s="298"/>
      <c r="K564" s="298"/>
      <c r="L564" s="298"/>
      <c r="M564" s="298"/>
      <c r="N564" s="298"/>
      <c r="O564" s="298"/>
      <c r="P564" s="298"/>
      <c r="Q564" s="298"/>
      <c r="R564" s="298"/>
      <c r="S564" s="298"/>
      <c r="T564" s="298"/>
    </row>
    <row r="565" spans="1:20">
      <c r="A565" s="298"/>
      <c r="B565" s="405"/>
      <c r="C565" s="298"/>
      <c r="D565" s="298"/>
      <c r="E565" s="298"/>
      <c r="F565" s="298"/>
      <c r="G565" s="298"/>
      <c r="H565" s="298"/>
      <c r="I565" s="298"/>
      <c r="J565" s="298"/>
      <c r="K565" s="298"/>
      <c r="L565" s="298"/>
      <c r="M565" s="298"/>
      <c r="N565" s="298"/>
      <c r="O565" s="298"/>
      <c r="P565" s="298"/>
      <c r="Q565" s="298"/>
      <c r="R565" s="298"/>
      <c r="S565" s="298"/>
      <c r="T565" s="298"/>
    </row>
    <row r="566" spans="1:20">
      <c r="A566" s="298"/>
      <c r="B566" s="405"/>
      <c r="C566" s="298"/>
      <c r="D566" s="298"/>
      <c r="E566" s="298"/>
      <c r="F566" s="298"/>
      <c r="G566" s="298"/>
      <c r="H566" s="298"/>
      <c r="I566" s="298"/>
      <c r="J566" s="298"/>
      <c r="K566" s="298"/>
      <c r="L566" s="298"/>
      <c r="M566" s="298"/>
      <c r="N566" s="298"/>
      <c r="O566" s="298"/>
      <c r="P566" s="298"/>
      <c r="Q566" s="298"/>
      <c r="R566" s="298"/>
      <c r="S566" s="298"/>
      <c r="T566" s="298"/>
    </row>
    <row r="567" spans="1:20">
      <c r="A567" s="298"/>
      <c r="B567" s="405"/>
      <c r="C567" s="298"/>
      <c r="D567" s="298"/>
      <c r="E567" s="298"/>
      <c r="F567" s="298"/>
      <c r="G567" s="298"/>
      <c r="H567" s="298"/>
      <c r="I567" s="298"/>
      <c r="J567" s="298"/>
      <c r="K567" s="298"/>
      <c r="L567" s="298"/>
      <c r="M567" s="298"/>
      <c r="N567" s="298"/>
      <c r="O567" s="298"/>
      <c r="P567" s="298"/>
      <c r="Q567" s="298"/>
      <c r="R567" s="298"/>
      <c r="S567" s="298"/>
      <c r="T567" s="298"/>
    </row>
    <row r="568" spans="1:20">
      <c r="A568" s="298"/>
      <c r="B568" s="405"/>
      <c r="C568" s="298"/>
      <c r="D568" s="298"/>
      <c r="E568" s="298"/>
      <c r="F568" s="298"/>
      <c r="G568" s="298"/>
      <c r="H568" s="298"/>
      <c r="I568" s="298"/>
      <c r="J568" s="298"/>
      <c r="K568" s="298"/>
      <c r="L568" s="298"/>
      <c r="M568" s="298"/>
      <c r="N568" s="298"/>
      <c r="O568" s="298"/>
      <c r="P568" s="298"/>
      <c r="Q568" s="298"/>
      <c r="R568" s="298"/>
      <c r="S568" s="298"/>
      <c r="T568" s="298"/>
    </row>
    <row r="569" spans="1:20">
      <c r="A569" s="298"/>
      <c r="B569" s="405"/>
      <c r="C569" s="298"/>
      <c r="D569" s="298"/>
      <c r="E569" s="298"/>
      <c r="F569" s="298"/>
      <c r="G569" s="298"/>
      <c r="H569" s="298"/>
      <c r="I569" s="298"/>
      <c r="J569" s="298"/>
      <c r="K569" s="298"/>
      <c r="L569" s="298"/>
      <c r="M569" s="298"/>
      <c r="N569" s="298"/>
      <c r="O569" s="298"/>
      <c r="P569" s="298"/>
      <c r="Q569" s="298"/>
      <c r="R569" s="298"/>
      <c r="S569" s="298"/>
      <c r="T569" s="298"/>
    </row>
    <row r="570" spans="1:20">
      <c r="A570" s="298"/>
      <c r="B570" s="405"/>
      <c r="C570" s="298"/>
      <c r="D570" s="298"/>
      <c r="E570" s="298"/>
      <c r="F570" s="298"/>
      <c r="G570" s="298"/>
      <c r="H570" s="298"/>
      <c r="I570" s="298"/>
      <c r="J570" s="298"/>
      <c r="K570" s="298"/>
      <c r="L570" s="298"/>
      <c r="M570" s="298"/>
      <c r="N570" s="298"/>
      <c r="O570" s="298"/>
      <c r="P570" s="298"/>
      <c r="Q570" s="298"/>
      <c r="R570" s="298"/>
      <c r="S570" s="298"/>
      <c r="T570" s="298"/>
    </row>
    <row r="571" spans="1:20">
      <c r="A571" s="298"/>
      <c r="B571" s="405"/>
      <c r="C571" s="298"/>
      <c r="D571" s="298"/>
      <c r="E571" s="298"/>
      <c r="F571" s="298"/>
      <c r="G571" s="298"/>
      <c r="H571" s="298"/>
      <c r="I571" s="298"/>
      <c r="J571" s="298"/>
      <c r="K571" s="298"/>
      <c r="L571" s="298"/>
      <c r="M571" s="298"/>
      <c r="N571" s="298"/>
      <c r="O571" s="298"/>
      <c r="P571" s="298"/>
      <c r="Q571" s="298"/>
      <c r="R571" s="298"/>
      <c r="S571" s="298"/>
      <c r="T571" s="298"/>
    </row>
    <row r="572" spans="1:20">
      <c r="A572" s="298"/>
      <c r="B572" s="405"/>
      <c r="C572" s="298"/>
      <c r="D572" s="298"/>
      <c r="E572" s="298"/>
      <c r="F572" s="298"/>
      <c r="G572" s="298"/>
      <c r="H572" s="298"/>
      <c r="I572" s="298"/>
      <c r="J572" s="298"/>
      <c r="K572" s="298"/>
      <c r="L572" s="298"/>
      <c r="M572" s="298"/>
      <c r="N572" s="298"/>
      <c r="O572" s="298"/>
      <c r="P572" s="298"/>
      <c r="Q572" s="298"/>
      <c r="R572" s="298"/>
      <c r="S572" s="298"/>
      <c r="T572" s="298"/>
    </row>
    <row r="573" spans="1:20">
      <c r="A573" s="298"/>
      <c r="B573" s="405"/>
      <c r="C573" s="298"/>
      <c r="D573" s="298"/>
      <c r="E573" s="298"/>
      <c r="F573" s="298"/>
      <c r="G573" s="298"/>
      <c r="H573" s="298"/>
      <c r="I573" s="298"/>
      <c r="J573" s="298"/>
      <c r="K573" s="298"/>
      <c r="L573" s="298"/>
      <c r="M573" s="298"/>
      <c r="N573" s="298"/>
      <c r="O573" s="298"/>
      <c r="P573" s="298"/>
      <c r="Q573" s="298"/>
      <c r="R573" s="298"/>
      <c r="S573" s="298"/>
      <c r="T573" s="298"/>
    </row>
    <row r="574" spans="1:20">
      <c r="A574" s="298"/>
      <c r="B574" s="405"/>
      <c r="C574" s="298"/>
      <c r="D574" s="298"/>
      <c r="E574" s="298"/>
      <c r="F574" s="298"/>
      <c r="G574" s="298"/>
      <c r="H574" s="298"/>
      <c r="I574" s="298"/>
      <c r="J574" s="298"/>
      <c r="K574" s="298"/>
      <c r="L574" s="298"/>
      <c r="M574" s="298"/>
      <c r="N574" s="298"/>
      <c r="O574" s="298"/>
      <c r="P574" s="298"/>
      <c r="Q574" s="298"/>
      <c r="R574" s="298"/>
      <c r="S574" s="298"/>
      <c r="T574" s="298"/>
    </row>
    <row r="575" spans="1:20">
      <c r="A575" s="298"/>
      <c r="B575" s="405"/>
      <c r="C575" s="298"/>
      <c r="D575" s="298"/>
      <c r="E575" s="298"/>
      <c r="F575" s="298"/>
      <c r="G575" s="298"/>
      <c r="H575" s="298"/>
      <c r="I575" s="298"/>
      <c r="J575" s="298"/>
      <c r="K575" s="298"/>
      <c r="L575" s="298"/>
      <c r="M575" s="298"/>
      <c r="N575" s="298"/>
      <c r="O575" s="298"/>
      <c r="P575" s="298"/>
      <c r="Q575" s="298"/>
      <c r="R575" s="298"/>
      <c r="S575" s="298"/>
      <c r="T575" s="298"/>
    </row>
    <row r="576" spans="1:20">
      <c r="A576" s="298"/>
      <c r="B576" s="405"/>
      <c r="C576" s="298"/>
      <c r="D576" s="298"/>
      <c r="E576" s="298"/>
      <c r="F576" s="298"/>
      <c r="G576" s="298"/>
      <c r="H576" s="298"/>
      <c r="I576" s="298"/>
      <c r="J576" s="298"/>
      <c r="K576" s="298"/>
      <c r="L576" s="298"/>
      <c r="M576" s="298"/>
      <c r="N576" s="298"/>
      <c r="O576" s="298"/>
      <c r="P576" s="298"/>
      <c r="Q576" s="298"/>
      <c r="R576" s="298"/>
      <c r="S576" s="298"/>
      <c r="T576" s="298"/>
    </row>
    <row r="577" spans="1:20">
      <c r="A577" s="298"/>
      <c r="B577" s="405"/>
      <c r="C577" s="298"/>
      <c r="D577" s="298"/>
      <c r="E577" s="298"/>
      <c r="F577" s="298"/>
      <c r="G577" s="298"/>
      <c r="H577" s="298"/>
      <c r="I577" s="298"/>
      <c r="J577" s="298"/>
      <c r="K577" s="298"/>
      <c r="L577" s="298"/>
      <c r="M577" s="298"/>
      <c r="N577" s="298"/>
      <c r="O577" s="298"/>
      <c r="P577" s="298"/>
      <c r="Q577" s="298"/>
      <c r="R577" s="298"/>
      <c r="S577" s="298"/>
      <c r="T577" s="298"/>
    </row>
    <row r="578" spans="1:20">
      <c r="A578" s="298"/>
      <c r="B578" s="405"/>
      <c r="C578" s="298"/>
      <c r="D578" s="298"/>
      <c r="E578" s="298"/>
      <c r="F578" s="298"/>
      <c r="G578" s="298"/>
      <c r="H578" s="298"/>
      <c r="I578" s="298"/>
      <c r="J578" s="298"/>
      <c r="K578" s="298"/>
      <c r="L578" s="298"/>
      <c r="M578" s="298"/>
      <c r="N578" s="298"/>
      <c r="O578" s="298"/>
      <c r="P578" s="298"/>
      <c r="Q578" s="298"/>
      <c r="R578" s="298"/>
      <c r="S578" s="298"/>
      <c r="T578" s="298"/>
    </row>
    <row r="579" spans="1:20">
      <c r="A579" s="298"/>
      <c r="B579" s="405"/>
      <c r="C579" s="298"/>
      <c r="D579" s="298"/>
      <c r="E579" s="298"/>
      <c r="F579" s="298"/>
      <c r="G579" s="298"/>
      <c r="H579" s="298"/>
      <c r="I579" s="298"/>
      <c r="J579" s="298"/>
      <c r="K579" s="298"/>
      <c r="L579" s="298"/>
      <c r="M579" s="298"/>
      <c r="N579" s="298"/>
      <c r="O579" s="298"/>
      <c r="P579" s="298"/>
      <c r="Q579" s="298"/>
      <c r="R579" s="298"/>
      <c r="S579" s="298"/>
      <c r="T579" s="298"/>
    </row>
    <row r="580" spans="1:20">
      <c r="A580" s="298"/>
      <c r="B580" s="405"/>
      <c r="C580" s="298"/>
      <c r="D580" s="298"/>
      <c r="E580" s="298"/>
      <c r="F580" s="298"/>
      <c r="G580" s="298"/>
      <c r="H580" s="298"/>
      <c r="I580" s="298"/>
      <c r="J580" s="298"/>
      <c r="K580" s="298"/>
      <c r="L580" s="298"/>
      <c r="M580" s="298"/>
      <c r="N580" s="298"/>
      <c r="O580" s="298"/>
      <c r="P580" s="298"/>
      <c r="Q580" s="298"/>
      <c r="R580" s="298"/>
      <c r="S580" s="298"/>
      <c r="T580" s="298"/>
    </row>
    <row r="581" spans="1:20">
      <c r="A581" s="298"/>
      <c r="B581" s="405"/>
      <c r="C581" s="298"/>
      <c r="D581" s="298"/>
      <c r="E581" s="298"/>
      <c r="F581" s="298"/>
      <c r="G581" s="298"/>
      <c r="H581" s="298"/>
      <c r="I581" s="298"/>
      <c r="J581" s="298"/>
      <c r="K581" s="298"/>
      <c r="L581" s="298"/>
      <c r="M581" s="298"/>
      <c r="N581" s="298"/>
      <c r="O581" s="298"/>
      <c r="P581" s="298"/>
      <c r="Q581" s="298"/>
      <c r="R581" s="298"/>
      <c r="S581" s="298"/>
      <c r="T581" s="298"/>
    </row>
    <row r="582" spans="1:20">
      <c r="A582" s="298"/>
      <c r="B582" s="405"/>
      <c r="C582" s="298"/>
      <c r="D582" s="298"/>
      <c r="E582" s="298"/>
      <c r="F582" s="298"/>
      <c r="G582" s="298"/>
      <c r="H582" s="298"/>
      <c r="I582" s="298"/>
      <c r="J582" s="298"/>
      <c r="K582" s="298"/>
      <c r="L582" s="298"/>
      <c r="M582" s="298"/>
      <c r="N582" s="298"/>
      <c r="O582" s="298"/>
      <c r="P582" s="298"/>
      <c r="Q582" s="298"/>
      <c r="R582" s="298"/>
      <c r="S582" s="298"/>
      <c r="T582" s="298"/>
    </row>
    <row r="583" spans="1:20">
      <c r="A583" s="298"/>
      <c r="B583" s="405"/>
      <c r="C583" s="298"/>
      <c r="D583" s="298"/>
      <c r="E583" s="298"/>
      <c r="F583" s="298"/>
      <c r="G583" s="298"/>
      <c r="H583" s="298"/>
      <c r="I583" s="298"/>
      <c r="J583" s="298"/>
      <c r="K583" s="298"/>
      <c r="L583" s="298"/>
      <c r="M583" s="298"/>
      <c r="N583" s="298"/>
      <c r="O583" s="298"/>
      <c r="P583" s="298"/>
      <c r="Q583" s="298"/>
      <c r="R583" s="298"/>
      <c r="S583" s="298"/>
      <c r="T583" s="298"/>
    </row>
    <row r="584" spans="1:20">
      <c r="A584" s="298"/>
      <c r="B584" s="405"/>
      <c r="C584" s="298"/>
      <c r="D584" s="298"/>
      <c r="E584" s="298"/>
      <c r="F584" s="298"/>
      <c r="G584" s="298"/>
      <c r="H584" s="298"/>
      <c r="I584" s="298"/>
      <c r="J584" s="298"/>
      <c r="K584" s="298"/>
      <c r="L584" s="298"/>
      <c r="M584" s="298"/>
      <c r="N584" s="298"/>
      <c r="O584" s="298"/>
      <c r="P584" s="298"/>
      <c r="Q584" s="298"/>
      <c r="R584" s="298"/>
      <c r="S584" s="298"/>
      <c r="T584" s="298"/>
    </row>
    <row r="585" spans="1:20">
      <c r="A585" s="298"/>
      <c r="B585" s="405"/>
      <c r="C585" s="298"/>
      <c r="D585" s="298"/>
      <c r="E585" s="298"/>
      <c r="F585" s="298"/>
      <c r="G585" s="298"/>
      <c r="H585" s="298"/>
      <c r="I585" s="298"/>
      <c r="J585" s="298"/>
      <c r="K585" s="298"/>
      <c r="L585" s="298"/>
      <c r="M585" s="298"/>
      <c r="N585" s="298"/>
      <c r="O585" s="298"/>
      <c r="P585" s="298"/>
      <c r="Q585" s="298"/>
      <c r="R585" s="298"/>
      <c r="S585" s="298"/>
      <c r="T585" s="298"/>
    </row>
    <row r="586" spans="1:20">
      <c r="A586" s="298"/>
      <c r="B586" s="405"/>
      <c r="C586" s="298"/>
      <c r="D586" s="298"/>
      <c r="E586" s="298"/>
      <c r="F586" s="298"/>
      <c r="G586" s="298"/>
      <c r="H586" s="298"/>
      <c r="I586" s="298"/>
      <c r="J586" s="298"/>
      <c r="K586" s="298"/>
      <c r="L586" s="298"/>
      <c r="M586" s="298"/>
      <c r="N586" s="298"/>
      <c r="O586" s="298"/>
      <c r="P586" s="298"/>
      <c r="Q586" s="298"/>
      <c r="R586" s="298"/>
      <c r="S586" s="298"/>
      <c r="T586" s="298"/>
    </row>
    <row r="587" spans="1:20">
      <c r="A587" s="298"/>
      <c r="B587" s="405"/>
      <c r="C587" s="298"/>
      <c r="D587" s="298"/>
      <c r="E587" s="298"/>
      <c r="F587" s="298"/>
      <c r="G587" s="298"/>
      <c r="H587" s="298"/>
      <c r="I587" s="298"/>
      <c r="J587" s="298"/>
      <c r="K587" s="298"/>
      <c r="L587" s="298"/>
      <c r="M587" s="298"/>
      <c r="N587" s="298"/>
      <c r="O587" s="298"/>
      <c r="P587" s="298"/>
      <c r="Q587" s="298"/>
      <c r="R587" s="298"/>
      <c r="S587" s="298"/>
      <c r="T587" s="298"/>
    </row>
    <row r="588" spans="1:20">
      <c r="A588" s="298"/>
      <c r="B588" s="405"/>
      <c r="C588" s="298"/>
      <c r="D588" s="298"/>
      <c r="E588" s="298"/>
      <c r="F588" s="298"/>
      <c r="G588" s="298"/>
      <c r="H588" s="298"/>
      <c r="I588" s="298"/>
      <c r="J588" s="298"/>
      <c r="K588" s="298"/>
      <c r="L588" s="298"/>
      <c r="M588" s="298"/>
      <c r="N588" s="298"/>
      <c r="O588" s="298"/>
      <c r="P588" s="298"/>
      <c r="Q588" s="298"/>
      <c r="R588" s="298"/>
      <c r="S588" s="298"/>
      <c r="T588" s="298"/>
    </row>
    <row r="589" spans="1:20">
      <c r="A589" s="298"/>
      <c r="B589" s="405"/>
      <c r="C589" s="298"/>
      <c r="D589" s="298"/>
      <c r="E589" s="298"/>
      <c r="F589" s="298"/>
      <c r="G589" s="298"/>
      <c r="H589" s="298"/>
      <c r="I589" s="298"/>
      <c r="J589" s="298"/>
      <c r="K589" s="298"/>
      <c r="L589" s="298"/>
      <c r="M589" s="298"/>
      <c r="N589" s="298"/>
      <c r="O589" s="298"/>
      <c r="P589" s="298"/>
      <c r="Q589" s="298"/>
      <c r="R589" s="298"/>
      <c r="S589" s="298"/>
      <c r="T589" s="298"/>
    </row>
    <row r="590" spans="1:20">
      <c r="A590" s="298"/>
      <c r="B590" s="405"/>
      <c r="C590" s="298"/>
      <c r="D590" s="298"/>
      <c r="E590" s="298"/>
      <c r="F590" s="298"/>
      <c r="G590" s="298"/>
      <c r="H590" s="298"/>
      <c r="I590" s="298"/>
      <c r="J590" s="298"/>
      <c r="K590" s="298"/>
      <c r="L590" s="298"/>
      <c r="M590" s="298"/>
      <c r="N590" s="298"/>
      <c r="O590" s="298"/>
      <c r="P590" s="298"/>
      <c r="Q590" s="298"/>
      <c r="R590" s="298"/>
      <c r="S590" s="298"/>
      <c r="T590" s="298"/>
    </row>
    <row r="591" spans="1:20">
      <c r="A591" s="298"/>
      <c r="B591" s="405"/>
      <c r="C591" s="298"/>
      <c r="D591" s="298"/>
      <c r="E591" s="298"/>
      <c r="F591" s="298"/>
      <c r="G591" s="298"/>
      <c r="H591" s="298"/>
      <c r="I591" s="298"/>
      <c r="J591" s="298"/>
      <c r="K591" s="298"/>
      <c r="L591" s="298"/>
      <c r="M591" s="298"/>
      <c r="N591" s="298"/>
      <c r="O591" s="298"/>
      <c r="P591" s="298"/>
      <c r="Q591" s="298"/>
      <c r="R591" s="298"/>
      <c r="S591" s="298"/>
      <c r="T591" s="298"/>
    </row>
    <row r="592" spans="1:20">
      <c r="A592" s="298"/>
      <c r="B592" s="405"/>
      <c r="C592" s="298"/>
      <c r="D592" s="298"/>
      <c r="E592" s="298"/>
      <c r="F592" s="298"/>
      <c r="G592" s="298"/>
      <c r="H592" s="298"/>
      <c r="I592" s="298"/>
      <c r="J592" s="298"/>
      <c r="K592" s="298"/>
      <c r="L592" s="298"/>
      <c r="M592" s="298"/>
      <c r="N592" s="298"/>
      <c r="O592" s="298"/>
      <c r="P592" s="298"/>
      <c r="Q592" s="298"/>
      <c r="R592" s="298"/>
      <c r="S592" s="298"/>
      <c r="T592" s="298"/>
    </row>
    <row r="593" spans="1:20">
      <c r="A593" s="298"/>
      <c r="B593" s="405"/>
      <c r="C593" s="298"/>
      <c r="D593" s="298"/>
      <c r="E593" s="298"/>
      <c r="F593" s="298"/>
      <c r="G593" s="298"/>
      <c r="H593" s="298"/>
      <c r="I593" s="298"/>
      <c r="J593" s="298"/>
      <c r="K593" s="298"/>
      <c r="L593" s="298"/>
      <c r="M593" s="298"/>
      <c r="N593" s="298"/>
      <c r="O593" s="298"/>
      <c r="P593" s="298"/>
      <c r="Q593" s="298"/>
      <c r="R593" s="298"/>
      <c r="S593" s="298"/>
      <c r="T593" s="298"/>
    </row>
    <row r="594" spans="1:20">
      <c r="A594" s="298"/>
      <c r="B594" s="405"/>
      <c r="C594" s="298"/>
      <c r="D594" s="298"/>
      <c r="E594" s="298"/>
      <c r="F594" s="298"/>
      <c r="G594" s="298"/>
      <c r="H594" s="298"/>
      <c r="I594" s="298"/>
      <c r="J594" s="298"/>
      <c r="K594" s="298"/>
      <c r="L594" s="298"/>
      <c r="M594" s="298"/>
      <c r="N594" s="298"/>
      <c r="O594" s="298"/>
      <c r="P594" s="298"/>
      <c r="Q594" s="298"/>
      <c r="R594" s="298"/>
      <c r="S594" s="298"/>
      <c r="T594" s="298"/>
    </row>
    <row r="595" spans="1:20">
      <c r="A595" s="298"/>
      <c r="B595" s="405"/>
      <c r="C595" s="298"/>
      <c r="D595" s="298"/>
      <c r="E595" s="298"/>
      <c r="F595" s="298"/>
      <c r="G595" s="298"/>
      <c r="H595" s="298"/>
      <c r="I595" s="298"/>
      <c r="J595" s="298"/>
      <c r="K595" s="298"/>
      <c r="L595" s="298"/>
      <c r="M595" s="298"/>
      <c r="N595" s="298"/>
      <c r="O595" s="298"/>
      <c r="P595" s="298"/>
      <c r="Q595" s="298"/>
      <c r="R595" s="298"/>
      <c r="S595" s="298"/>
      <c r="T595" s="298"/>
    </row>
    <row r="596" spans="1:20">
      <c r="A596" s="298"/>
      <c r="B596" s="405"/>
      <c r="C596" s="298"/>
      <c r="D596" s="298"/>
      <c r="E596" s="298"/>
      <c r="F596" s="298"/>
      <c r="G596" s="298"/>
      <c r="H596" s="298"/>
      <c r="I596" s="298"/>
      <c r="J596" s="298"/>
      <c r="K596" s="298"/>
      <c r="L596" s="298"/>
      <c r="M596" s="298"/>
      <c r="N596" s="298"/>
      <c r="O596" s="298"/>
      <c r="P596" s="298"/>
      <c r="Q596" s="298"/>
      <c r="R596" s="298"/>
      <c r="S596" s="298"/>
      <c r="T596" s="298"/>
    </row>
    <row r="597" spans="1:20">
      <c r="A597" s="298"/>
      <c r="B597" s="405"/>
      <c r="C597" s="298"/>
      <c r="D597" s="298"/>
      <c r="E597" s="298"/>
      <c r="F597" s="298"/>
      <c r="G597" s="298"/>
      <c r="H597" s="298"/>
      <c r="I597" s="298"/>
      <c r="J597" s="298"/>
      <c r="K597" s="298"/>
      <c r="L597" s="298"/>
      <c r="M597" s="298"/>
      <c r="N597" s="298"/>
      <c r="O597" s="298"/>
      <c r="P597" s="298"/>
      <c r="Q597" s="298"/>
      <c r="R597" s="298"/>
      <c r="S597" s="298"/>
      <c r="T597" s="298"/>
    </row>
    <row r="598" spans="1:20">
      <c r="A598" s="298"/>
      <c r="B598" s="405"/>
      <c r="C598" s="298"/>
      <c r="D598" s="298"/>
      <c r="E598" s="298"/>
      <c r="F598" s="298"/>
      <c r="G598" s="298"/>
      <c r="H598" s="298"/>
      <c r="I598" s="298"/>
      <c r="J598" s="298"/>
      <c r="K598" s="298"/>
      <c r="L598" s="298"/>
      <c r="M598" s="298"/>
      <c r="N598" s="298"/>
      <c r="O598" s="298"/>
      <c r="P598" s="298"/>
      <c r="Q598" s="298"/>
      <c r="R598" s="298"/>
      <c r="S598" s="298"/>
      <c r="T598" s="298"/>
    </row>
    <row r="599" spans="1:20">
      <c r="A599" s="298"/>
      <c r="B599" s="405"/>
      <c r="C599" s="298"/>
      <c r="D599" s="298"/>
      <c r="E599" s="298"/>
      <c r="F599" s="298"/>
      <c r="G599" s="298"/>
      <c r="H599" s="298"/>
      <c r="I599" s="298"/>
      <c r="J599" s="298"/>
      <c r="K599" s="298"/>
      <c r="L599" s="298"/>
      <c r="M599" s="298"/>
      <c r="N599" s="298"/>
      <c r="O599" s="298"/>
      <c r="P599" s="298"/>
      <c r="Q599" s="298"/>
      <c r="R599" s="298"/>
      <c r="S599" s="298"/>
      <c r="T599" s="298"/>
    </row>
    <row r="600" spans="1:20">
      <c r="A600" s="298"/>
      <c r="B600" s="405"/>
      <c r="C600" s="298"/>
      <c r="D600" s="298"/>
      <c r="E600" s="298"/>
      <c r="F600" s="298"/>
      <c r="G600" s="298"/>
      <c r="H600" s="298"/>
      <c r="I600" s="298"/>
      <c r="J600" s="298"/>
      <c r="K600" s="298"/>
      <c r="L600" s="298"/>
      <c r="M600" s="298"/>
      <c r="N600" s="298"/>
      <c r="O600" s="298"/>
      <c r="P600" s="298"/>
      <c r="Q600" s="298"/>
      <c r="R600" s="298"/>
      <c r="S600" s="298"/>
      <c r="T600" s="298"/>
    </row>
    <row r="601" spans="1:20">
      <c r="A601" s="298"/>
      <c r="B601" s="405"/>
      <c r="C601" s="298"/>
      <c r="D601" s="298"/>
      <c r="E601" s="298"/>
      <c r="F601" s="298"/>
      <c r="G601" s="298"/>
      <c r="H601" s="298"/>
      <c r="I601" s="298"/>
      <c r="J601" s="298"/>
      <c r="K601" s="298"/>
      <c r="L601" s="298"/>
      <c r="M601" s="298"/>
      <c r="N601" s="298"/>
      <c r="O601" s="298"/>
      <c r="P601" s="298"/>
      <c r="Q601" s="298"/>
      <c r="R601" s="298"/>
      <c r="S601" s="298"/>
      <c r="T601" s="298"/>
    </row>
    <row r="602" spans="1:20">
      <c r="A602" s="298"/>
      <c r="B602" s="405"/>
      <c r="C602" s="298"/>
      <c r="D602" s="298"/>
      <c r="E602" s="298"/>
      <c r="F602" s="298"/>
      <c r="G602" s="298"/>
      <c r="H602" s="298"/>
      <c r="I602" s="298"/>
      <c r="J602" s="298"/>
      <c r="K602" s="298"/>
      <c r="L602" s="298"/>
      <c r="M602" s="298"/>
      <c r="N602" s="298"/>
      <c r="O602" s="298"/>
      <c r="P602" s="298"/>
      <c r="Q602" s="298"/>
      <c r="R602" s="298"/>
      <c r="S602" s="298"/>
      <c r="T602" s="298"/>
    </row>
    <row r="603" spans="1:20">
      <c r="A603" s="298"/>
      <c r="B603" s="405"/>
      <c r="C603" s="298"/>
      <c r="D603" s="298"/>
      <c r="E603" s="298"/>
      <c r="F603" s="298"/>
      <c r="G603" s="298"/>
      <c r="H603" s="298"/>
      <c r="I603" s="298"/>
      <c r="J603" s="298"/>
      <c r="K603" s="298"/>
      <c r="L603" s="298"/>
      <c r="M603" s="298"/>
      <c r="N603" s="298"/>
      <c r="O603" s="298"/>
      <c r="P603" s="298"/>
      <c r="Q603" s="298"/>
      <c r="R603" s="298"/>
      <c r="S603" s="298"/>
      <c r="T603" s="298"/>
    </row>
    <row r="604" spans="1:20">
      <c r="A604" s="298"/>
      <c r="B604" s="405"/>
      <c r="C604" s="298"/>
      <c r="D604" s="298"/>
      <c r="E604" s="298"/>
      <c r="F604" s="298"/>
      <c r="G604" s="298"/>
      <c r="H604" s="298"/>
      <c r="I604" s="298"/>
      <c r="J604" s="298"/>
      <c r="K604" s="298"/>
      <c r="L604" s="298"/>
      <c r="M604" s="298"/>
      <c r="N604" s="298"/>
      <c r="O604" s="298"/>
      <c r="P604" s="298"/>
      <c r="Q604" s="298"/>
      <c r="R604" s="298"/>
      <c r="S604" s="298"/>
      <c r="T604" s="298"/>
    </row>
    <row r="605" spans="1:20">
      <c r="A605" s="298"/>
      <c r="B605" s="405"/>
      <c r="C605" s="298"/>
      <c r="D605" s="298"/>
      <c r="E605" s="298"/>
      <c r="F605" s="298"/>
      <c r="G605" s="298"/>
      <c r="H605" s="298"/>
      <c r="I605" s="298"/>
      <c r="J605" s="298"/>
      <c r="K605" s="298"/>
      <c r="L605" s="298"/>
      <c r="M605" s="298"/>
      <c r="N605" s="298"/>
      <c r="O605" s="298"/>
      <c r="P605" s="298"/>
      <c r="Q605" s="298"/>
      <c r="R605" s="298"/>
      <c r="S605" s="298"/>
      <c r="T605" s="298"/>
    </row>
    <row r="606" spans="1:20">
      <c r="A606" s="298"/>
      <c r="B606" s="405"/>
      <c r="C606" s="298"/>
      <c r="D606" s="298"/>
      <c r="E606" s="298"/>
      <c r="F606" s="298"/>
      <c r="G606" s="298"/>
      <c r="H606" s="298"/>
      <c r="I606" s="298"/>
      <c r="J606" s="298"/>
      <c r="K606" s="298"/>
      <c r="L606" s="298"/>
      <c r="M606" s="298"/>
      <c r="N606" s="298"/>
      <c r="O606" s="298"/>
      <c r="P606" s="298"/>
      <c r="Q606" s="298"/>
      <c r="R606" s="298"/>
      <c r="S606" s="298"/>
      <c r="T606" s="298"/>
    </row>
    <row r="607" spans="1:20">
      <c r="A607" s="298"/>
      <c r="B607" s="405"/>
      <c r="C607" s="298"/>
      <c r="D607" s="298"/>
      <c r="E607" s="298"/>
      <c r="F607" s="298"/>
      <c r="G607" s="298"/>
      <c r="H607" s="298"/>
      <c r="I607" s="298"/>
      <c r="J607" s="298"/>
      <c r="K607" s="298"/>
      <c r="L607" s="298"/>
      <c r="M607" s="298"/>
      <c r="N607" s="298"/>
      <c r="O607" s="298"/>
      <c r="P607" s="298"/>
      <c r="Q607" s="298"/>
      <c r="R607" s="298"/>
      <c r="S607" s="298"/>
      <c r="T607" s="298"/>
    </row>
    <row r="608" spans="1:20">
      <c r="A608" s="298"/>
      <c r="B608" s="405"/>
      <c r="C608" s="298"/>
      <c r="D608" s="298"/>
      <c r="E608" s="298"/>
      <c r="F608" s="298"/>
      <c r="G608" s="298"/>
      <c r="H608" s="298"/>
      <c r="I608" s="298"/>
      <c r="J608" s="298"/>
      <c r="K608" s="298"/>
      <c r="L608" s="298"/>
      <c r="M608" s="298"/>
      <c r="N608" s="298"/>
      <c r="O608" s="298"/>
      <c r="P608" s="298"/>
      <c r="Q608" s="298"/>
      <c r="R608" s="298"/>
      <c r="S608" s="298"/>
      <c r="T608" s="298"/>
    </row>
    <row r="609" spans="1:20">
      <c r="A609" s="298"/>
      <c r="B609" s="405"/>
      <c r="C609" s="298"/>
      <c r="D609" s="298"/>
      <c r="E609" s="298"/>
      <c r="F609" s="298"/>
      <c r="G609" s="298"/>
      <c r="H609" s="298"/>
      <c r="I609" s="298"/>
      <c r="J609" s="298"/>
      <c r="K609" s="298"/>
      <c r="L609" s="298"/>
      <c r="M609" s="298"/>
      <c r="N609" s="298"/>
      <c r="O609" s="298"/>
      <c r="P609" s="298"/>
      <c r="Q609" s="298"/>
      <c r="R609" s="298"/>
      <c r="S609" s="298"/>
      <c r="T609" s="298"/>
    </row>
    <row r="610" spans="1:20">
      <c r="A610" s="298"/>
      <c r="B610" s="405"/>
      <c r="C610" s="298"/>
      <c r="D610" s="298"/>
      <c r="E610" s="298"/>
      <c r="F610" s="298"/>
      <c r="G610" s="298"/>
      <c r="H610" s="298"/>
      <c r="I610" s="298"/>
      <c r="J610" s="298"/>
      <c r="K610" s="298"/>
      <c r="L610" s="298"/>
      <c r="M610" s="298"/>
      <c r="N610" s="298"/>
      <c r="O610" s="298"/>
      <c r="P610" s="298"/>
      <c r="Q610" s="298"/>
      <c r="R610" s="298"/>
      <c r="S610" s="298"/>
      <c r="T610" s="298"/>
    </row>
    <row r="611" spans="1:20">
      <c r="A611" s="298"/>
      <c r="B611" s="405"/>
      <c r="C611" s="298"/>
      <c r="D611" s="298"/>
      <c r="E611" s="298"/>
      <c r="F611" s="298"/>
      <c r="G611" s="298"/>
      <c r="H611" s="298"/>
      <c r="I611" s="298"/>
      <c r="J611" s="298"/>
      <c r="K611" s="298"/>
      <c r="L611" s="298"/>
      <c r="M611" s="298"/>
      <c r="N611" s="298"/>
      <c r="O611" s="298"/>
      <c r="P611" s="298"/>
      <c r="Q611" s="298"/>
      <c r="R611" s="298"/>
      <c r="S611" s="298"/>
      <c r="T611" s="298"/>
    </row>
    <row r="612" spans="1:20">
      <c r="A612" s="298"/>
      <c r="B612" s="405"/>
      <c r="C612" s="298"/>
      <c r="D612" s="298"/>
      <c r="E612" s="298"/>
      <c r="F612" s="298"/>
      <c r="G612" s="298"/>
      <c r="H612" s="298"/>
      <c r="I612" s="298"/>
      <c r="J612" s="298"/>
      <c r="K612" s="298"/>
      <c r="L612" s="298"/>
      <c r="M612" s="298"/>
      <c r="N612" s="298"/>
      <c r="O612" s="298"/>
      <c r="P612" s="298"/>
      <c r="Q612" s="298"/>
      <c r="R612" s="298"/>
      <c r="S612" s="298"/>
      <c r="T612" s="298"/>
    </row>
    <row r="613" spans="1:20">
      <c r="A613" s="298"/>
      <c r="B613" s="405"/>
      <c r="C613" s="298"/>
      <c r="D613" s="298"/>
      <c r="E613" s="298"/>
      <c r="F613" s="298"/>
      <c r="G613" s="298"/>
      <c r="H613" s="298"/>
      <c r="I613" s="298"/>
      <c r="J613" s="298"/>
      <c r="K613" s="298"/>
      <c r="L613" s="298"/>
      <c r="M613" s="298"/>
      <c r="N613" s="298"/>
      <c r="O613" s="298"/>
      <c r="P613" s="298"/>
      <c r="Q613" s="298"/>
      <c r="R613" s="298"/>
      <c r="S613" s="298"/>
      <c r="T613" s="298"/>
    </row>
    <row r="614" spans="1:20">
      <c r="A614" s="298"/>
      <c r="B614" s="405"/>
      <c r="C614" s="298"/>
      <c r="D614" s="298"/>
      <c r="E614" s="298"/>
      <c r="F614" s="298"/>
      <c r="G614" s="298"/>
      <c r="H614" s="298"/>
      <c r="I614" s="298"/>
      <c r="J614" s="298"/>
      <c r="K614" s="298"/>
      <c r="L614" s="298"/>
      <c r="M614" s="298"/>
      <c r="N614" s="298"/>
      <c r="O614" s="298"/>
      <c r="P614" s="298"/>
      <c r="Q614" s="298"/>
      <c r="R614" s="298"/>
      <c r="S614" s="298"/>
      <c r="T614" s="298"/>
    </row>
    <row r="615" spans="1:20">
      <c r="A615" s="298"/>
      <c r="B615" s="405"/>
      <c r="C615" s="298"/>
      <c r="D615" s="298"/>
      <c r="E615" s="298"/>
      <c r="F615" s="298"/>
      <c r="G615" s="298"/>
      <c r="H615" s="298"/>
      <c r="I615" s="298"/>
      <c r="J615" s="298"/>
      <c r="K615" s="298"/>
      <c r="L615" s="298"/>
      <c r="M615" s="298"/>
      <c r="N615" s="298"/>
      <c r="O615" s="298"/>
      <c r="P615" s="298"/>
      <c r="Q615" s="298"/>
      <c r="R615" s="298"/>
      <c r="S615" s="298"/>
      <c r="T615" s="298"/>
    </row>
    <row r="616" spans="1:20">
      <c r="A616" s="298"/>
      <c r="B616" s="405"/>
      <c r="C616" s="298"/>
      <c r="D616" s="298"/>
      <c r="E616" s="298"/>
      <c r="F616" s="298"/>
      <c r="G616" s="298"/>
      <c r="H616" s="298"/>
      <c r="I616" s="298"/>
      <c r="J616" s="298"/>
      <c r="K616" s="298"/>
      <c r="L616" s="298"/>
      <c r="M616" s="298"/>
      <c r="N616" s="298"/>
      <c r="O616" s="298"/>
      <c r="P616" s="298"/>
      <c r="Q616" s="298"/>
      <c r="R616" s="298"/>
      <c r="S616" s="298"/>
      <c r="T616" s="298"/>
    </row>
    <row r="617" spans="1:20">
      <c r="A617" s="298"/>
      <c r="B617" s="405"/>
      <c r="C617" s="298"/>
      <c r="D617" s="298"/>
      <c r="E617" s="298"/>
      <c r="F617" s="298"/>
      <c r="G617" s="298"/>
      <c r="H617" s="298"/>
      <c r="I617" s="298"/>
      <c r="J617" s="298"/>
      <c r="K617" s="298"/>
      <c r="L617" s="298"/>
      <c r="M617" s="298"/>
      <c r="N617" s="298"/>
      <c r="O617" s="298"/>
      <c r="P617" s="298"/>
      <c r="Q617" s="298"/>
      <c r="R617" s="298"/>
      <c r="S617" s="298"/>
      <c r="T617" s="298"/>
    </row>
    <row r="618" spans="1:20">
      <c r="A618" s="298"/>
      <c r="B618" s="405"/>
      <c r="C618" s="298"/>
      <c r="D618" s="298"/>
      <c r="E618" s="298"/>
      <c r="F618" s="298"/>
      <c r="G618" s="298"/>
      <c r="H618" s="298"/>
      <c r="I618" s="298"/>
      <c r="J618" s="298"/>
      <c r="K618" s="298"/>
      <c r="L618" s="298"/>
      <c r="M618" s="298"/>
      <c r="N618" s="298"/>
      <c r="O618" s="298"/>
      <c r="P618" s="298"/>
      <c r="Q618" s="298"/>
      <c r="R618" s="298"/>
      <c r="S618" s="298"/>
      <c r="T618" s="298"/>
    </row>
    <row r="619" spans="1:20">
      <c r="A619" s="298"/>
      <c r="B619" s="405"/>
      <c r="C619" s="298"/>
      <c r="D619" s="298"/>
      <c r="E619" s="298"/>
      <c r="F619" s="298"/>
      <c r="G619" s="298"/>
      <c r="H619" s="298"/>
      <c r="I619" s="298"/>
      <c r="J619" s="298"/>
      <c r="K619" s="298"/>
      <c r="L619" s="298"/>
      <c r="M619" s="298"/>
      <c r="N619" s="298"/>
      <c r="O619" s="298"/>
      <c r="P619" s="298"/>
      <c r="Q619" s="298"/>
      <c r="R619" s="298"/>
      <c r="S619" s="298"/>
      <c r="T619" s="298"/>
    </row>
  </sheetData>
  <mergeCells count="10">
    <mergeCell ref="A49:B49"/>
    <mergeCell ref="A3:F3"/>
    <mergeCell ref="A1:F1"/>
    <mergeCell ref="F5:F7"/>
    <mergeCell ref="B6:B7"/>
    <mergeCell ref="D6:D7"/>
    <mergeCell ref="B5:C5"/>
    <mergeCell ref="D5:E5"/>
    <mergeCell ref="A47:F47"/>
    <mergeCell ref="A48:F48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>
    <oddFooter>&amp;C&amp;A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V102"/>
  <sheetViews>
    <sheetView showGridLines="0" zoomScale="75" zoomScaleNormal="75" zoomScaleSheetLayoutView="75" workbookViewId="0">
      <selection activeCell="J7" sqref="J7"/>
    </sheetView>
  </sheetViews>
  <sheetFormatPr baseColWidth="10" defaultRowHeight="12.75"/>
  <cols>
    <col min="1" max="1" width="42.28515625" style="225" customWidth="1"/>
    <col min="2" max="13" width="15.7109375" style="225" customWidth="1"/>
    <col min="14" max="18" width="8.5703125" style="225" customWidth="1"/>
    <col min="19" max="16384" width="11.42578125" style="225"/>
  </cols>
  <sheetData>
    <row r="1" spans="1:22" s="219" customFormat="1" ht="18">
      <c r="A1" s="588" t="s">
        <v>88</v>
      </c>
      <c r="B1" s="588"/>
      <c r="C1" s="588"/>
      <c r="D1" s="588"/>
      <c r="E1" s="588"/>
      <c r="F1" s="588"/>
      <c r="G1" s="588"/>
      <c r="H1" s="588"/>
      <c r="I1" s="588"/>
    </row>
    <row r="2" spans="1:22" ht="12.75" customHeight="1">
      <c r="A2" s="224"/>
      <c r="B2" s="224"/>
      <c r="C2" s="224"/>
      <c r="D2" s="224"/>
      <c r="E2" s="224"/>
      <c r="F2" s="224"/>
      <c r="G2" s="224"/>
      <c r="H2" s="224"/>
      <c r="I2" s="224"/>
    </row>
    <row r="3" spans="1:22" ht="15" customHeight="1">
      <c r="A3" s="589" t="s">
        <v>193</v>
      </c>
      <c r="B3" s="589"/>
      <c r="C3" s="589"/>
      <c r="D3" s="589"/>
      <c r="E3" s="589"/>
      <c r="F3" s="589"/>
      <c r="G3" s="589"/>
      <c r="H3" s="589"/>
      <c r="I3" s="589"/>
    </row>
    <row r="4" spans="1:22" ht="13.5" customHeight="1" thickBot="1">
      <c r="A4" s="590"/>
      <c r="B4" s="590"/>
      <c r="C4" s="590"/>
      <c r="D4" s="590"/>
      <c r="E4" s="590"/>
      <c r="F4" s="590"/>
      <c r="G4" s="590"/>
      <c r="H4" s="590"/>
      <c r="I4" s="590"/>
    </row>
    <row r="5" spans="1:22" s="227" customFormat="1" ht="33" customHeight="1">
      <c r="A5" s="226"/>
      <c r="B5" s="591" t="s">
        <v>54</v>
      </c>
      <c r="C5" s="592"/>
      <c r="D5" s="592"/>
      <c r="E5" s="592"/>
      <c r="F5" s="592"/>
      <c r="G5" s="592"/>
      <c r="H5" s="592"/>
      <c r="I5" s="592"/>
    </row>
    <row r="6" spans="1:22" s="227" customFormat="1" ht="33" customHeight="1">
      <c r="A6" s="228" t="s">
        <v>40</v>
      </c>
      <c r="B6" s="593" t="s">
        <v>57</v>
      </c>
      <c r="C6" s="594"/>
      <c r="D6" s="593" t="s">
        <v>195</v>
      </c>
      <c r="E6" s="594"/>
      <c r="F6" s="593" t="s">
        <v>56</v>
      </c>
      <c r="G6" s="594"/>
      <c r="H6" s="593" t="s">
        <v>196</v>
      </c>
      <c r="I6" s="595"/>
    </row>
    <row r="7" spans="1:22" s="227" customFormat="1" ht="33" customHeight="1" thickBot="1">
      <c r="A7" s="229"/>
      <c r="B7" s="230">
        <v>2016</v>
      </c>
      <c r="C7" s="230">
        <v>2017</v>
      </c>
      <c r="D7" s="230">
        <v>2016</v>
      </c>
      <c r="E7" s="230">
        <v>2017</v>
      </c>
      <c r="F7" s="230">
        <v>2016</v>
      </c>
      <c r="G7" s="230">
        <v>2017</v>
      </c>
      <c r="H7" s="230">
        <v>2016</v>
      </c>
      <c r="I7" s="470">
        <v>2017</v>
      </c>
      <c r="J7" s="471"/>
    </row>
    <row r="8" spans="1:22" ht="22.5" customHeight="1">
      <c r="A8" s="231" t="s">
        <v>371</v>
      </c>
      <c r="B8" s="232">
        <v>12.593009609868469</v>
      </c>
      <c r="C8" s="232">
        <v>11.847736417340236</v>
      </c>
      <c r="D8" s="232">
        <v>41.092235607907554</v>
      </c>
      <c r="E8" s="232">
        <v>45.634969222385912</v>
      </c>
      <c r="F8" s="469">
        <v>9.3216465419387671</v>
      </c>
      <c r="G8" s="232">
        <v>9.1578646362013956</v>
      </c>
      <c r="H8" s="232">
        <v>11.548203815347284</v>
      </c>
      <c r="I8" s="233">
        <v>11.817163510149776</v>
      </c>
    </row>
    <row r="9" spans="1:22">
      <c r="A9" s="234" t="s">
        <v>372</v>
      </c>
      <c r="B9" s="235">
        <v>27.99848364603293</v>
      </c>
      <c r="C9" s="235">
        <v>26.971777669053616</v>
      </c>
      <c r="D9" s="235">
        <v>41.778511499942375</v>
      </c>
      <c r="E9" s="235">
        <v>44.84038189271137</v>
      </c>
      <c r="F9" s="469">
        <v>11.876113541828536</v>
      </c>
      <c r="G9" s="235">
        <v>11.764036033725999</v>
      </c>
      <c r="H9" s="235">
        <v>8.8351574336548797</v>
      </c>
      <c r="I9" s="236">
        <v>9.0721376461696277</v>
      </c>
      <c r="O9" s="237"/>
      <c r="P9" s="237"/>
      <c r="Q9" s="237"/>
      <c r="R9" s="237"/>
      <c r="S9" s="237"/>
      <c r="T9" s="237"/>
      <c r="U9" s="237"/>
      <c r="V9" s="237"/>
    </row>
    <row r="10" spans="1:22">
      <c r="A10" s="234" t="s">
        <v>373</v>
      </c>
      <c r="B10" s="235">
        <v>28.310180911490672</v>
      </c>
      <c r="C10" s="235">
        <v>26.977854965525417</v>
      </c>
      <c r="D10" s="235">
        <v>46.443717035699272</v>
      </c>
      <c r="E10" s="235">
        <v>47.796236096220582</v>
      </c>
      <c r="F10" s="469">
        <v>12.321872696895763</v>
      </c>
      <c r="G10" s="235">
        <v>12.343539998209835</v>
      </c>
      <c r="H10" s="235">
        <v>8.4210439484572053</v>
      </c>
      <c r="I10" s="236">
        <v>8.5505230052107315</v>
      </c>
      <c r="O10" s="237"/>
      <c r="P10" s="237"/>
      <c r="Q10" s="237"/>
      <c r="R10" s="237"/>
      <c r="S10" s="237"/>
      <c r="T10" s="237"/>
      <c r="U10" s="237"/>
      <c r="V10" s="237"/>
    </row>
    <row r="11" spans="1:22">
      <c r="A11" s="234" t="s">
        <v>374</v>
      </c>
      <c r="B11" s="235">
        <v>1.6053751520546014</v>
      </c>
      <c r="C11" s="235">
        <v>1.6252547419580134</v>
      </c>
      <c r="D11" s="235">
        <v>53.498761995732579</v>
      </c>
      <c r="E11" s="235">
        <v>54.37089886429245</v>
      </c>
      <c r="F11" s="469">
        <v>18.453672924233718</v>
      </c>
      <c r="G11" s="235">
        <v>17.614458812528813</v>
      </c>
      <c r="H11" s="235">
        <v>19.200093156117354</v>
      </c>
      <c r="I11" s="236">
        <v>19.795697938074007</v>
      </c>
      <c r="O11" s="237"/>
      <c r="P11" s="237"/>
      <c r="Q11" s="237"/>
      <c r="R11" s="237"/>
      <c r="S11" s="237"/>
      <c r="T11" s="237"/>
      <c r="U11" s="237"/>
      <c r="V11" s="237"/>
    </row>
    <row r="12" spans="1:22">
      <c r="A12" s="234" t="s">
        <v>375</v>
      </c>
      <c r="B12" s="235">
        <v>33.295454518277204</v>
      </c>
      <c r="C12" s="235">
        <v>33.756904490979409</v>
      </c>
      <c r="D12" s="235">
        <v>26.224587979539571</v>
      </c>
      <c r="E12" s="235">
        <v>28.33594159754972</v>
      </c>
      <c r="F12" s="469">
        <v>18.379877109261425</v>
      </c>
      <c r="G12" s="235">
        <v>19.421291577898174</v>
      </c>
      <c r="H12" s="235">
        <v>8.8794108111446963</v>
      </c>
      <c r="I12" s="236">
        <v>9.7410633486516787</v>
      </c>
      <c r="O12" s="237"/>
      <c r="P12" s="237"/>
      <c r="Q12" s="237"/>
      <c r="R12" s="237"/>
      <c r="S12" s="237"/>
      <c r="T12" s="237"/>
      <c r="U12" s="237"/>
      <c r="V12" s="237"/>
    </row>
    <row r="13" spans="1:22">
      <c r="A13" s="234" t="s">
        <v>376</v>
      </c>
      <c r="B13" s="235">
        <v>4.186560791421666</v>
      </c>
      <c r="C13" s="235">
        <v>3.930223747673057</v>
      </c>
      <c r="D13" s="235">
        <v>54.861142058724987</v>
      </c>
      <c r="E13" s="235">
        <v>57.203225605239815</v>
      </c>
      <c r="F13" s="469">
        <v>16.252751178249749</v>
      </c>
      <c r="G13" s="235">
        <v>15.59514012083989</v>
      </c>
      <c r="H13" s="235">
        <v>19.248691929795996</v>
      </c>
      <c r="I13" s="236">
        <v>18.715277637549939</v>
      </c>
      <c r="O13" s="237"/>
      <c r="P13" s="237"/>
      <c r="Q13" s="237"/>
      <c r="R13" s="237"/>
      <c r="S13" s="237"/>
      <c r="T13" s="237"/>
      <c r="U13" s="237"/>
      <c r="V13" s="237"/>
    </row>
    <row r="14" spans="1:22">
      <c r="A14" s="234" t="s">
        <v>33</v>
      </c>
      <c r="B14" s="235">
        <v>41.421206730526414</v>
      </c>
      <c r="C14" s="235">
        <v>39.57349737334976</v>
      </c>
      <c r="D14" s="235">
        <v>33.970822439343337</v>
      </c>
      <c r="E14" s="235">
        <v>36.177520479130052</v>
      </c>
      <c r="F14" s="469">
        <v>7.2986289383036178</v>
      </c>
      <c r="G14" s="235">
        <v>7.1856082455492114</v>
      </c>
      <c r="H14" s="235">
        <v>10.312189409519776</v>
      </c>
      <c r="I14" s="236">
        <v>10.59626049927693</v>
      </c>
      <c r="O14" s="237"/>
      <c r="P14" s="237"/>
      <c r="Q14" s="237"/>
      <c r="R14" s="237"/>
      <c r="S14" s="237"/>
      <c r="T14" s="237"/>
      <c r="U14" s="237"/>
      <c r="V14" s="237"/>
    </row>
    <row r="15" spans="1:22">
      <c r="A15" s="234" t="s">
        <v>377</v>
      </c>
      <c r="B15" s="235">
        <v>10.195097189328921</v>
      </c>
      <c r="C15" s="235">
        <v>10.231618585054632</v>
      </c>
      <c r="D15" s="235">
        <v>48.825370161542168</v>
      </c>
      <c r="E15" s="235">
        <v>50.087988750442157</v>
      </c>
      <c r="F15" s="469">
        <v>17.050859937443523</v>
      </c>
      <c r="G15" s="235">
        <v>16.35136776474593</v>
      </c>
      <c r="H15" s="235">
        <v>17.842378384528832</v>
      </c>
      <c r="I15" s="236">
        <v>17.885693725292999</v>
      </c>
      <c r="O15" s="237"/>
      <c r="P15" s="237"/>
      <c r="Q15" s="237"/>
      <c r="R15" s="237"/>
      <c r="S15" s="237"/>
      <c r="T15" s="237"/>
      <c r="U15" s="237"/>
      <c r="V15" s="237"/>
    </row>
    <row r="16" spans="1:22">
      <c r="A16" s="234" t="s">
        <v>378</v>
      </c>
      <c r="B16" s="235">
        <v>1.2911194588351929</v>
      </c>
      <c r="C16" s="235">
        <v>1.5749234032630395</v>
      </c>
      <c r="D16" s="235">
        <v>49.80807961991659</v>
      </c>
      <c r="E16" s="235">
        <v>51.31833760528469</v>
      </c>
      <c r="F16" s="469">
        <v>21.714580650139911</v>
      </c>
      <c r="G16" s="235">
        <v>20.464890134637638</v>
      </c>
      <c r="H16" s="235">
        <v>20.698523517134944</v>
      </c>
      <c r="I16" s="236">
        <v>20.443907246497748</v>
      </c>
      <c r="O16" s="237"/>
      <c r="P16" s="237"/>
      <c r="Q16" s="237"/>
      <c r="R16" s="237"/>
      <c r="S16" s="237"/>
      <c r="T16" s="237"/>
      <c r="U16" s="237"/>
      <c r="V16" s="237"/>
    </row>
    <row r="17" spans="1:22">
      <c r="A17" s="234" t="s">
        <v>379</v>
      </c>
      <c r="B17" s="235">
        <v>2.7273414683592438</v>
      </c>
      <c r="C17" s="235">
        <v>2.5989945495610276</v>
      </c>
      <c r="D17" s="235">
        <v>46.103123135772982</v>
      </c>
      <c r="E17" s="235">
        <v>49.163978816599112</v>
      </c>
      <c r="F17" s="469">
        <v>20.35235011968815</v>
      </c>
      <c r="G17" s="235">
        <v>20.084145906908212</v>
      </c>
      <c r="H17" s="235">
        <v>13.702471976136337</v>
      </c>
      <c r="I17" s="236">
        <v>12.844541462348511</v>
      </c>
      <c r="O17" s="237"/>
      <c r="P17" s="237"/>
      <c r="Q17" s="237"/>
      <c r="R17" s="237"/>
      <c r="S17" s="237"/>
      <c r="T17" s="237"/>
      <c r="U17" s="237"/>
      <c r="V17" s="237"/>
    </row>
    <row r="18" spans="1:22">
      <c r="A18" s="234" t="s">
        <v>34</v>
      </c>
      <c r="B18" s="235">
        <v>3.1222903317635735</v>
      </c>
      <c r="C18" s="235">
        <v>3.2553261057104201</v>
      </c>
      <c r="D18" s="235">
        <v>54.991624423335317</v>
      </c>
      <c r="E18" s="235">
        <v>57.257400614245398</v>
      </c>
      <c r="F18" s="469">
        <v>16.991019029314728</v>
      </c>
      <c r="G18" s="235">
        <v>16.384099180351235</v>
      </c>
      <c r="H18" s="235">
        <v>16.845345761747652</v>
      </c>
      <c r="I18" s="236">
        <v>16.685805394611535</v>
      </c>
      <c r="O18" s="237"/>
      <c r="P18" s="237"/>
      <c r="Q18" s="237"/>
      <c r="R18" s="237"/>
      <c r="S18" s="237"/>
      <c r="T18" s="237"/>
      <c r="U18" s="237"/>
      <c r="V18" s="237"/>
    </row>
    <row r="19" spans="1:22">
      <c r="A19" s="234" t="s">
        <v>380</v>
      </c>
      <c r="B19" s="235">
        <v>1.443193630785087</v>
      </c>
      <c r="C19" s="235">
        <v>1.4940336934033083</v>
      </c>
      <c r="D19" s="235">
        <v>51.418642657288906</v>
      </c>
      <c r="E19" s="235">
        <v>54.919885498845233</v>
      </c>
      <c r="F19" s="469">
        <v>21.765371638813424</v>
      </c>
      <c r="G19" s="235">
        <v>20.515010892253809</v>
      </c>
      <c r="H19" s="235">
        <v>18.832754160919198</v>
      </c>
      <c r="I19" s="236">
        <v>18.09959498357561</v>
      </c>
      <c r="O19" s="237"/>
      <c r="P19" s="237"/>
      <c r="Q19" s="237"/>
      <c r="R19" s="237"/>
      <c r="S19" s="237"/>
      <c r="T19" s="237"/>
      <c r="U19" s="237"/>
      <c r="V19" s="237"/>
    </row>
    <row r="20" spans="1:22">
      <c r="A20" s="234" t="s">
        <v>158</v>
      </c>
      <c r="B20" s="235">
        <v>2.1956265483356261</v>
      </c>
      <c r="C20" s="235">
        <v>1.8545851970244627</v>
      </c>
      <c r="D20" s="235">
        <v>54.485585928952283</v>
      </c>
      <c r="E20" s="235">
        <v>57.175091380775477</v>
      </c>
      <c r="F20" s="469">
        <v>16.372699064736221</v>
      </c>
      <c r="G20" s="235">
        <v>15.776099453824418</v>
      </c>
      <c r="H20" s="235">
        <v>21.149389917379224</v>
      </c>
      <c r="I20" s="236">
        <v>19.480218560671446</v>
      </c>
      <c r="O20" s="237"/>
      <c r="P20" s="237"/>
      <c r="Q20" s="237"/>
      <c r="R20" s="237"/>
      <c r="S20" s="237"/>
      <c r="T20" s="237"/>
      <c r="U20" s="237"/>
      <c r="V20" s="237"/>
    </row>
    <row r="21" spans="1:22">
      <c r="A21" s="234" t="s">
        <v>42</v>
      </c>
      <c r="B21" s="235">
        <v>16.904457078785644</v>
      </c>
      <c r="C21" s="235">
        <v>14.828706490731225</v>
      </c>
      <c r="D21" s="235">
        <v>42.875039596099647</v>
      </c>
      <c r="E21" s="235">
        <v>45.146014482100568</v>
      </c>
      <c r="F21" s="469">
        <v>14.224129377916588</v>
      </c>
      <c r="G21" s="235">
        <v>13.429795707511868</v>
      </c>
      <c r="H21" s="235">
        <v>15.035792407159782</v>
      </c>
      <c r="I21" s="236">
        <v>15.27463530650569</v>
      </c>
      <c r="O21" s="237"/>
      <c r="P21" s="237"/>
      <c r="Q21" s="237"/>
      <c r="R21" s="237"/>
      <c r="S21" s="237"/>
      <c r="T21" s="237"/>
      <c r="U21" s="237"/>
      <c r="V21" s="237"/>
    </row>
    <row r="22" spans="1:22">
      <c r="A22" s="234" t="s">
        <v>381</v>
      </c>
      <c r="B22" s="235">
        <v>1.631645346873561</v>
      </c>
      <c r="C22" s="235">
        <v>1.7075905026782179</v>
      </c>
      <c r="D22" s="235">
        <v>46.369804300374966</v>
      </c>
      <c r="E22" s="235">
        <v>49.009754595615497</v>
      </c>
      <c r="F22" s="469">
        <v>24.022070652229967</v>
      </c>
      <c r="G22" s="235">
        <v>24.206471973640763</v>
      </c>
      <c r="H22" s="235">
        <v>17.894509858123726</v>
      </c>
      <c r="I22" s="236">
        <v>16.351530341121794</v>
      </c>
      <c r="O22" s="237"/>
      <c r="P22" s="237"/>
      <c r="Q22" s="237"/>
      <c r="R22" s="237"/>
      <c r="S22" s="237"/>
      <c r="T22" s="237"/>
      <c r="U22" s="237"/>
      <c r="V22" s="237"/>
    </row>
    <row r="23" spans="1:22">
      <c r="A23" s="238" t="s">
        <v>382</v>
      </c>
      <c r="B23" s="235">
        <v>1.5690878710259537</v>
      </c>
      <c r="C23" s="235">
        <v>1.7716513978109032</v>
      </c>
      <c r="D23" s="235">
        <v>45.407653158096295</v>
      </c>
      <c r="E23" s="235">
        <v>48.342487336171487</v>
      </c>
      <c r="F23" s="469">
        <v>24.896685179717988</v>
      </c>
      <c r="G23" s="235">
        <v>25.002543061735359</v>
      </c>
      <c r="H23" s="235">
        <v>17.302662558347894</v>
      </c>
      <c r="I23" s="236">
        <v>15.690034844569523</v>
      </c>
      <c r="O23" s="237"/>
      <c r="P23" s="237"/>
      <c r="Q23" s="237"/>
      <c r="R23" s="237"/>
      <c r="S23" s="237"/>
      <c r="T23" s="237"/>
      <c r="U23" s="237"/>
      <c r="V23" s="237"/>
    </row>
    <row r="24" spans="1:22">
      <c r="A24" s="234" t="s">
        <v>383</v>
      </c>
      <c r="B24" s="235">
        <v>0.90967018736133309</v>
      </c>
      <c r="C24" s="235">
        <v>0.55436187038144247</v>
      </c>
      <c r="D24" s="235">
        <v>48.09386577860419</v>
      </c>
      <c r="E24" s="235">
        <v>53.320175264027917</v>
      </c>
      <c r="F24" s="469">
        <v>21.022222658013046</v>
      </c>
      <c r="G24" s="235">
        <v>19.096391034282671</v>
      </c>
      <c r="H24" s="235">
        <v>25.341743303950139</v>
      </c>
      <c r="I24" s="236">
        <v>22.386346377717295</v>
      </c>
      <c r="O24" s="237"/>
      <c r="P24" s="237"/>
      <c r="Q24" s="237"/>
      <c r="R24" s="237"/>
      <c r="S24" s="237"/>
      <c r="T24" s="237"/>
      <c r="U24" s="237"/>
      <c r="V24" s="237"/>
    </row>
    <row r="25" spans="1:22">
      <c r="A25" s="234" t="s">
        <v>36</v>
      </c>
      <c r="B25" s="235">
        <v>0.99230471716101831</v>
      </c>
      <c r="C25" s="235">
        <v>1.0485677035596497</v>
      </c>
      <c r="D25" s="235">
        <v>55.839731378138957</v>
      </c>
      <c r="E25" s="235">
        <v>55.300079508790581</v>
      </c>
      <c r="F25" s="469">
        <v>18.390843265346202</v>
      </c>
      <c r="G25" s="235">
        <v>18.548511712030216</v>
      </c>
      <c r="H25" s="235">
        <v>20.647247482917074</v>
      </c>
      <c r="I25" s="236">
        <v>21.088457793088029</v>
      </c>
      <c r="O25" s="237"/>
      <c r="P25" s="237"/>
      <c r="Q25" s="237"/>
      <c r="R25" s="237"/>
      <c r="S25" s="237"/>
      <c r="T25" s="237"/>
      <c r="U25" s="237"/>
      <c r="V25" s="237"/>
    </row>
    <row r="26" spans="1:22">
      <c r="A26" s="234" t="s">
        <v>384</v>
      </c>
      <c r="B26" s="235">
        <v>31.456797383665712</v>
      </c>
      <c r="C26" s="235">
        <v>28.912222969375463</v>
      </c>
      <c r="D26" s="235">
        <v>29.285984869755971</v>
      </c>
      <c r="E26" s="235">
        <v>31.523835250705716</v>
      </c>
      <c r="F26" s="469">
        <v>7.7081381569632832</v>
      </c>
      <c r="G26" s="235">
        <v>7.6582933486138716</v>
      </c>
      <c r="H26" s="235">
        <v>9.8052305013482073</v>
      </c>
      <c r="I26" s="236">
        <v>10.732754314608565</v>
      </c>
      <c r="O26" s="237"/>
      <c r="P26" s="237"/>
      <c r="Q26" s="237"/>
      <c r="R26" s="237"/>
      <c r="S26" s="237"/>
      <c r="T26" s="237"/>
      <c r="U26" s="237"/>
      <c r="V26" s="237"/>
    </row>
    <row r="27" spans="1:22">
      <c r="A27" s="234" t="s">
        <v>385</v>
      </c>
      <c r="B27" s="235">
        <v>4.3167978505785731</v>
      </c>
      <c r="C27" s="235">
        <v>4.1409391583353727</v>
      </c>
      <c r="D27" s="235">
        <v>57.32898730101774</v>
      </c>
      <c r="E27" s="235">
        <v>60.51720186444215</v>
      </c>
      <c r="F27" s="469">
        <v>13.663334983126466</v>
      </c>
      <c r="G27" s="235">
        <v>12.064185505794278</v>
      </c>
      <c r="H27" s="235">
        <v>19.302034984259912</v>
      </c>
      <c r="I27" s="236">
        <v>18.279731583922405</v>
      </c>
      <c r="O27" s="237"/>
      <c r="P27" s="237"/>
      <c r="Q27" s="237"/>
      <c r="R27" s="237"/>
      <c r="S27" s="237"/>
      <c r="T27" s="237"/>
      <c r="U27" s="237"/>
      <c r="V27" s="237"/>
    </row>
    <row r="28" spans="1:22">
      <c r="A28" s="234" t="s">
        <v>386</v>
      </c>
      <c r="B28" s="235">
        <v>2.5467436623719686</v>
      </c>
      <c r="C28" s="235">
        <v>2.2852937735643466</v>
      </c>
      <c r="D28" s="235">
        <v>52.616287698786401</v>
      </c>
      <c r="E28" s="235">
        <v>54.48836633466172</v>
      </c>
      <c r="F28" s="469">
        <v>20.941942312506583</v>
      </c>
      <c r="G28" s="235">
        <v>18.761313648952626</v>
      </c>
      <c r="H28" s="235">
        <v>18.047495499485521</v>
      </c>
      <c r="I28" s="236">
        <v>18.758397137443474</v>
      </c>
      <c r="O28" s="237"/>
      <c r="P28" s="237"/>
      <c r="Q28" s="237"/>
      <c r="R28" s="237"/>
      <c r="S28" s="237"/>
      <c r="T28" s="237"/>
      <c r="U28" s="237"/>
      <c r="V28" s="237"/>
    </row>
    <row r="29" spans="1:22">
      <c r="A29" s="234" t="s">
        <v>387</v>
      </c>
      <c r="B29" s="235">
        <v>29.490272878164731</v>
      </c>
      <c r="C29" s="235">
        <v>28.654938948806034</v>
      </c>
      <c r="D29" s="235">
        <v>32.190863581511472</v>
      </c>
      <c r="E29" s="235">
        <v>34.24545990342169</v>
      </c>
      <c r="F29" s="469">
        <v>8.0001633678459783</v>
      </c>
      <c r="G29" s="235">
        <v>8.0703030445263675</v>
      </c>
      <c r="H29" s="235">
        <v>9.9405445511669868</v>
      </c>
      <c r="I29" s="236">
        <v>10.24322646852411</v>
      </c>
      <c r="O29" s="237"/>
      <c r="P29" s="237"/>
      <c r="Q29" s="237"/>
      <c r="R29" s="237"/>
      <c r="S29" s="237"/>
      <c r="T29" s="237"/>
      <c r="U29" s="237"/>
      <c r="V29" s="237"/>
    </row>
    <row r="30" spans="1:22">
      <c r="A30" s="234" t="s">
        <v>388</v>
      </c>
      <c r="B30" s="235">
        <v>36.419871142191987</v>
      </c>
      <c r="C30" s="235">
        <v>34.555871761161207</v>
      </c>
      <c r="D30" s="235">
        <v>31.380552594394572</v>
      </c>
      <c r="E30" s="235">
        <v>32.762602049312456</v>
      </c>
      <c r="F30" s="469">
        <v>8.2240107943237817</v>
      </c>
      <c r="G30" s="235">
        <v>8.0499212258578279</v>
      </c>
      <c r="H30" s="235">
        <v>9.8792659413921484</v>
      </c>
      <c r="I30" s="236">
        <v>10.282415867801751</v>
      </c>
      <c r="O30" s="237"/>
      <c r="P30" s="237"/>
      <c r="Q30" s="237"/>
      <c r="R30" s="237"/>
      <c r="S30" s="237"/>
      <c r="T30" s="237"/>
      <c r="U30" s="237"/>
      <c r="V30" s="237"/>
    </row>
    <row r="31" spans="1:22">
      <c r="A31" s="234" t="s">
        <v>38</v>
      </c>
      <c r="B31" s="235">
        <v>14.413407810248138</v>
      </c>
      <c r="C31" s="235">
        <v>13.694497285978546</v>
      </c>
      <c r="D31" s="235">
        <v>41.04337821283044</v>
      </c>
      <c r="E31" s="235">
        <v>43.538417702890037</v>
      </c>
      <c r="F31" s="469">
        <v>10.688043157694013</v>
      </c>
      <c r="G31" s="235">
        <v>10.225221293119588</v>
      </c>
      <c r="H31" s="235">
        <v>11.609537307209754</v>
      </c>
      <c r="I31" s="236">
        <v>11.835164973466657</v>
      </c>
      <c r="O31" s="237"/>
      <c r="P31" s="237"/>
      <c r="Q31" s="237"/>
      <c r="R31" s="237"/>
      <c r="S31" s="237"/>
      <c r="T31" s="237"/>
      <c r="U31" s="237"/>
      <c r="V31" s="237"/>
    </row>
    <row r="32" spans="1:22">
      <c r="A32" s="234" t="s">
        <v>389</v>
      </c>
      <c r="B32" s="235">
        <v>11.804906990483351</v>
      </c>
      <c r="C32" s="235">
        <v>11.230063649636298</v>
      </c>
      <c r="D32" s="235">
        <v>46.080495769605882</v>
      </c>
      <c r="E32" s="235">
        <v>49.141870384963909</v>
      </c>
      <c r="F32" s="469">
        <v>10.879482819942373</v>
      </c>
      <c r="G32" s="235">
        <v>10.356604840214965</v>
      </c>
      <c r="H32" s="235">
        <v>15.192449846433609</v>
      </c>
      <c r="I32" s="236">
        <v>15.328685300658329</v>
      </c>
      <c r="O32" s="237"/>
      <c r="P32" s="237"/>
      <c r="Q32" s="237"/>
      <c r="R32" s="237"/>
      <c r="S32" s="237"/>
      <c r="T32" s="237"/>
      <c r="U32" s="237"/>
      <c r="V32" s="237"/>
    </row>
    <row r="33" spans="1:22" ht="12.75" customHeight="1">
      <c r="A33" s="234" t="s">
        <v>390</v>
      </c>
      <c r="B33" s="235">
        <v>4.2735290512258119</v>
      </c>
      <c r="C33" s="235">
        <v>3.7725793528390761</v>
      </c>
      <c r="D33" s="235">
        <v>53.803121367159157</v>
      </c>
      <c r="E33" s="235">
        <v>55.814115529212771</v>
      </c>
      <c r="F33" s="469">
        <v>16.664481115323813</v>
      </c>
      <c r="G33" s="235">
        <v>16.013781893462145</v>
      </c>
      <c r="H33" s="235">
        <v>18.719900600428435</v>
      </c>
      <c r="I33" s="236">
        <v>17.895364924374277</v>
      </c>
      <c r="O33" s="237"/>
      <c r="P33" s="237"/>
      <c r="Q33" s="237"/>
      <c r="R33" s="237"/>
      <c r="S33" s="237"/>
      <c r="T33" s="237"/>
      <c r="U33" s="237"/>
      <c r="V33" s="237"/>
    </row>
    <row r="34" spans="1:22">
      <c r="A34" s="234" t="s">
        <v>391</v>
      </c>
      <c r="B34" s="235">
        <v>6.0119602333740163</v>
      </c>
      <c r="C34" s="235">
        <v>5.9022131084495459</v>
      </c>
      <c r="D34" s="235">
        <v>48.762527012373646</v>
      </c>
      <c r="E34" s="235">
        <v>51.502225728766341</v>
      </c>
      <c r="F34" s="469">
        <v>17.175243459040502</v>
      </c>
      <c r="G34" s="235">
        <v>16.374859950662547</v>
      </c>
      <c r="H34" s="235">
        <v>16.043271016226807</v>
      </c>
      <c r="I34" s="236">
        <v>15.755854005022748</v>
      </c>
      <c r="O34" s="237"/>
      <c r="P34" s="237"/>
      <c r="Q34" s="237"/>
      <c r="R34" s="237"/>
      <c r="S34" s="237"/>
      <c r="T34" s="237"/>
      <c r="U34" s="237"/>
      <c r="V34" s="237"/>
    </row>
    <row r="35" spans="1:22">
      <c r="A35" s="234" t="s">
        <v>65</v>
      </c>
      <c r="B35" s="235">
        <v>1.4353686931011158</v>
      </c>
      <c r="C35" s="235">
        <v>1.2740984237958113</v>
      </c>
      <c r="D35" s="235">
        <v>52.781687263767111</v>
      </c>
      <c r="E35" s="235">
        <v>55.406991846103516</v>
      </c>
      <c r="F35" s="469">
        <v>22.31572656047442</v>
      </c>
      <c r="G35" s="235">
        <v>20.846024378152954</v>
      </c>
      <c r="H35" s="235">
        <v>17.411153047918525</v>
      </c>
      <c r="I35" s="236">
        <v>17.071763866029364</v>
      </c>
      <c r="O35" s="237"/>
      <c r="P35" s="237"/>
      <c r="Q35" s="237"/>
      <c r="R35" s="237"/>
      <c r="S35" s="237"/>
      <c r="T35" s="237"/>
      <c r="U35" s="237"/>
      <c r="V35" s="237"/>
    </row>
    <row r="36" spans="1:22">
      <c r="A36" s="234" t="s">
        <v>392</v>
      </c>
      <c r="B36" s="235">
        <v>3.1426329319263444</v>
      </c>
      <c r="C36" s="235">
        <v>3.2704355737127955</v>
      </c>
      <c r="D36" s="235">
        <v>46.574761811320982</v>
      </c>
      <c r="E36" s="235">
        <v>48.66872659482631</v>
      </c>
      <c r="F36" s="469">
        <v>22.646806082322314</v>
      </c>
      <c r="G36" s="235">
        <v>21.495086900107989</v>
      </c>
      <c r="H36" s="235">
        <v>15.342908891177053</v>
      </c>
      <c r="I36" s="236">
        <v>15.165197727589272</v>
      </c>
      <c r="O36" s="237"/>
      <c r="P36" s="237"/>
      <c r="Q36" s="237"/>
      <c r="R36" s="237"/>
      <c r="S36" s="237"/>
      <c r="T36" s="237"/>
      <c r="U36" s="237"/>
      <c r="V36" s="237"/>
    </row>
    <row r="37" spans="1:22">
      <c r="A37" s="239" t="s">
        <v>393</v>
      </c>
      <c r="B37" s="235">
        <v>4.3801482536869987</v>
      </c>
      <c r="C37" s="235">
        <v>4.9910137885086003</v>
      </c>
      <c r="D37" s="235">
        <v>47.744989520877965</v>
      </c>
      <c r="E37" s="235">
        <v>52.879818123777355</v>
      </c>
      <c r="F37" s="469">
        <v>23.176438745132931</v>
      </c>
      <c r="G37" s="235">
        <v>18.818475191999372</v>
      </c>
      <c r="H37" s="235">
        <v>8.4633293067499924</v>
      </c>
      <c r="I37" s="236">
        <v>8.7875453504801673</v>
      </c>
      <c r="O37" s="237"/>
      <c r="P37" s="237"/>
      <c r="Q37" s="237"/>
      <c r="R37" s="237"/>
      <c r="S37" s="237"/>
      <c r="T37" s="237"/>
      <c r="U37" s="237"/>
      <c r="V37" s="237"/>
    </row>
    <row r="38" spans="1:22">
      <c r="A38" s="234" t="s">
        <v>394</v>
      </c>
      <c r="B38" s="235">
        <v>2.9546436332725201</v>
      </c>
      <c r="C38" s="235">
        <v>4.3767296164574452</v>
      </c>
      <c r="D38" s="235">
        <v>41.735909139234309</v>
      </c>
      <c r="E38" s="235">
        <v>43.216996322682952</v>
      </c>
      <c r="F38" s="469">
        <v>31.475188463509944</v>
      </c>
      <c r="G38" s="235">
        <v>32.230741751863476</v>
      </c>
      <c r="H38" s="235">
        <v>11.02118791174871</v>
      </c>
      <c r="I38" s="236">
        <v>10.972612569767922</v>
      </c>
      <c r="O38" s="237"/>
      <c r="P38" s="237"/>
      <c r="Q38" s="237"/>
      <c r="R38" s="237"/>
      <c r="S38" s="237"/>
      <c r="T38" s="237"/>
      <c r="U38" s="237"/>
      <c r="V38" s="237"/>
    </row>
    <row r="39" spans="1:22">
      <c r="A39" s="234" t="s">
        <v>395</v>
      </c>
      <c r="B39" s="235">
        <v>17.72155092165702</v>
      </c>
      <c r="C39" s="235">
        <v>13.783562319949393</v>
      </c>
      <c r="D39" s="235">
        <v>39.854568275491189</v>
      </c>
      <c r="E39" s="235">
        <v>46.600644949405194</v>
      </c>
      <c r="F39" s="469">
        <v>9.7841697439767277</v>
      </c>
      <c r="G39" s="235">
        <v>9.5750886401551636</v>
      </c>
      <c r="H39" s="235">
        <v>12.391851426168063</v>
      </c>
      <c r="I39" s="236">
        <v>12.579677969310357</v>
      </c>
      <c r="O39" s="237"/>
      <c r="P39" s="237"/>
      <c r="Q39" s="237"/>
      <c r="R39" s="237"/>
      <c r="S39" s="237"/>
      <c r="T39" s="237"/>
      <c r="U39" s="237"/>
      <c r="V39" s="237"/>
    </row>
    <row r="40" spans="1:22">
      <c r="A40" s="234" t="s">
        <v>39</v>
      </c>
      <c r="B40" s="235">
        <v>0.98910201658195163</v>
      </c>
      <c r="C40" s="235">
        <v>0.95759631490656916</v>
      </c>
      <c r="D40" s="235">
        <v>49.185470631810347</v>
      </c>
      <c r="E40" s="235">
        <v>49.873697638778395</v>
      </c>
      <c r="F40" s="469">
        <v>24.33163664028779</v>
      </c>
      <c r="G40" s="235">
        <v>23.436240113502912</v>
      </c>
      <c r="H40" s="235">
        <v>19.154680237128606</v>
      </c>
      <c r="I40" s="236">
        <v>19.181576252798742</v>
      </c>
      <c r="O40" s="237"/>
      <c r="P40" s="237"/>
      <c r="Q40" s="237"/>
      <c r="R40" s="237"/>
      <c r="S40" s="237"/>
      <c r="T40" s="237"/>
      <c r="U40" s="237"/>
      <c r="V40" s="237"/>
    </row>
    <row r="41" spans="1:22">
      <c r="A41" s="234" t="s">
        <v>396</v>
      </c>
      <c r="B41" s="235">
        <v>6.0835452385964865</v>
      </c>
      <c r="C41" s="235">
        <v>3.4199194511962392</v>
      </c>
      <c r="D41" s="235">
        <v>46.201119533205222</v>
      </c>
      <c r="E41" s="235">
        <v>48.987293537594049</v>
      </c>
      <c r="F41" s="469">
        <v>25.013159954657688</v>
      </c>
      <c r="G41" s="235">
        <v>24.736080969280213</v>
      </c>
      <c r="H41" s="235">
        <v>10.544497396990906</v>
      </c>
      <c r="I41" s="236">
        <v>11.564523866361656</v>
      </c>
      <c r="O41" s="237"/>
      <c r="P41" s="237"/>
      <c r="Q41" s="237"/>
      <c r="R41" s="237"/>
      <c r="S41" s="237"/>
      <c r="T41" s="237"/>
      <c r="U41" s="237"/>
      <c r="V41" s="237"/>
    </row>
    <row r="42" spans="1:22">
      <c r="A42" s="234" t="s">
        <v>402</v>
      </c>
      <c r="B42" s="235">
        <v>1.5124833201476195</v>
      </c>
      <c r="C42" s="235">
        <v>1.4877098646722824</v>
      </c>
      <c r="D42" s="235">
        <v>54.956318308386265</v>
      </c>
      <c r="E42" s="235">
        <v>59.102354500599716</v>
      </c>
      <c r="F42" s="469">
        <v>16.821222357466723</v>
      </c>
      <c r="G42" s="235">
        <v>15.746012003505566</v>
      </c>
      <c r="H42" s="235">
        <v>21.054803463330664</v>
      </c>
      <c r="I42" s="236">
        <v>19.370858833804476</v>
      </c>
      <c r="O42" s="237"/>
      <c r="P42" s="237"/>
      <c r="Q42" s="237"/>
      <c r="R42" s="237"/>
      <c r="S42" s="237"/>
      <c r="T42" s="237"/>
      <c r="U42" s="237"/>
      <c r="V42" s="237"/>
    </row>
    <row r="43" spans="1:22">
      <c r="A43" s="234" t="s">
        <v>397</v>
      </c>
      <c r="B43" s="235">
        <v>2.9864198556556065</v>
      </c>
      <c r="C43" s="235">
        <v>2.4302059674776491</v>
      </c>
      <c r="D43" s="235">
        <v>53.768599683761806</v>
      </c>
      <c r="E43" s="235">
        <v>55.714151151397793</v>
      </c>
      <c r="F43" s="469">
        <v>19.40921971457928</v>
      </c>
      <c r="G43" s="235">
        <v>18.323264970653309</v>
      </c>
      <c r="H43" s="235">
        <v>14.164573583256137</v>
      </c>
      <c r="I43" s="236">
        <v>14.338335904083849</v>
      </c>
      <c r="O43" s="237"/>
      <c r="P43" s="237"/>
      <c r="Q43" s="237"/>
      <c r="R43" s="237"/>
      <c r="S43" s="237"/>
      <c r="T43" s="237"/>
      <c r="U43" s="237"/>
      <c r="V43" s="237"/>
    </row>
    <row r="44" spans="1:22">
      <c r="A44" s="234" t="s">
        <v>398</v>
      </c>
      <c r="B44" s="235">
        <v>1.3933681534577647</v>
      </c>
      <c r="C44" s="235">
        <v>1.4085440144741541</v>
      </c>
      <c r="D44" s="235">
        <v>51.197092788606412</v>
      </c>
      <c r="E44" s="235">
        <v>52.72706990282888</v>
      </c>
      <c r="F44" s="469">
        <v>20.409632079687182</v>
      </c>
      <c r="G44" s="235">
        <v>19.895998903637075</v>
      </c>
      <c r="H44" s="235">
        <v>19.266558589903486</v>
      </c>
      <c r="I44" s="236">
        <v>18.345020359461731</v>
      </c>
      <c r="O44" s="237"/>
      <c r="P44" s="237"/>
      <c r="Q44" s="237"/>
      <c r="R44" s="237"/>
      <c r="S44" s="237"/>
      <c r="T44" s="237"/>
      <c r="U44" s="237"/>
      <c r="V44" s="237"/>
    </row>
    <row r="45" spans="1:22">
      <c r="A45" s="234" t="s">
        <v>197</v>
      </c>
      <c r="B45" s="235">
        <v>6.3977308619687188</v>
      </c>
      <c r="C45" s="235">
        <v>5.2040493858708272</v>
      </c>
      <c r="D45" s="235">
        <v>47.685262788242333</v>
      </c>
      <c r="E45" s="235">
        <v>52.288478756199552</v>
      </c>
      <c r="F45" s="469">
        <v>17.738099788654857</v>
      </c>
      <c r="G45" s="235">
        <v>16.555561143976217</v>
      </c>
      <c r="H45" s="235">
        <v>20.613035572158157</v>
      </c>
      <c r="I45" s="236">
        <v>19.290255136134334</v>
      </c>
      <c r="O45" s="237"/>
      <c r="P45" s="237"/>
      <c r="Q45" s="237"/>
      <c r="R45" s="237"/>
      <c r="S45" s="237"/>
      <c r="T45" s="237"/>
      <c r="U45" s="237"/>
      <c r="V45" s="237"/>
    </row>
    <row r="46" spans="1:22">
      <c r="A46" s="234" t="s">
        <v>198</v>
      </c>
      <c r="B46" s="235">
        <v>3.5701300426519769</v>
      </c>
      <c r="C46" s="235">
        <v>3.1602109112757972</v>
      </c>
      <c r="D46" s="235">
        <v>51.559764346182014</v>
      </c>
      <c r="E46" s="235">
        <v>52.872697064339071</v>
      </c>
      <c r="F46" s="469">
        <v>20.312260533585594</v>
      </c>
      <c r="G46" s="235">
        <v>19.025187460273393</v>
      </c>
      <c r="H46" s="235">
        <v>16.829903718132197</v>
      </c>
      <c r="I46" s="236">
        <v>17.732011677320301</v>
      </c>
      <c r="O46" s="237"/>
      <c r="P46" s="237"/>
      <c r="Q46" s="237"/>
      <c r="R46" s="237"/>
      <c r="S46" s="237"/>
      <c r="T46" s="237"/>
      <c r="U46" s="237"/>
      <c r="V46" s="237"/>
    </row>
    <row r="47" spans="1:22">
      <c r="A47" s="234"/>
      <c r="B47" s="235"/>
      <c r="C47" s="235"/>
      <c r="D47" s="235"/>
      <c r="E47" s="235"/>
      <c r="F47" s="235"/>
      <c r="G47" s="235"/>
      <c r="H47" s="235"/>
      <c r="I47" s="236"/>
      <c r="O47" s="237"/>
      <c r="P47" s="237"/>
      <c r="Q47" s="237"/>
      <c r="R47" s="237"/>
      <c r="S47" s="237"/>
      <c r="T47" s="237"/>
      <c r="U47" s="237"/>
      <c r="V47" s="237"/>
    </row>
    <row r="48" spans="1:22" ht="13.5" thickBot="1">
      <c r="A48" s="220" t="s">
        <v>41</v>
      </c>
      <c r="B48" s="221">
        <v>19.755480601247317</v>
      </c>
      <c r="C48" s="221">
        <v>18.816066832834231</v>
      </c>
      <c r="D48" s="221">
        <v>43.908514618000332</v>
      </c>
      <c r="E48" s="221">
        <v>46.154921255762368</v>
      </c>
      <c r="F48" s="221">
        <v>13.748903527857212</v>
      </c>
      <c r="G48" s="221">
        <v>13.429610080330237</v>
      </c>
      <c r="H48" s="221">
        <v>12.787876506114953</v>
      </c>
      <c r="I48" s="222">
        <v>12.813083786924958</v>
      </c>
    </row>
    <row r="49" spans="1:19">
      <c r="A49" s="240" t="s">
        <v>58</v>
      </c>
      <c r="B49" s="241"/>
      <c r="C49" s="240"/>
      <c r="D49" s="240"/>
      <c r="E49" s="242"/>
      <c r="F49" s="242"/>
      <c r="G49" s="242"/>
      <c r="H49" s="242"/>
      <c r="I49" s="242"/>
    </row>
    <row r="50" spans="1:19">
      <c r="A50" s="243"/>
      <c r="B50" s="243"/>
      <c r="C50" s="243"/>
      <c r="D50" s="243"/>
      <c r="E50" s="243"/>
      <c r="F50" s="243"/>
      <c r="G50" s="243"/>
      <c r="H50" s="243"/>
      <c r="I50" s="243"/>
    </row>
    <row r="51" spans="1:19" ht="13.5" thickBot="1">
      <c r="A51" s="244"/>
      <c r="B51" s="244"/>
      <c r="C51" s="244"/>
      <c r="D51" s="244"/>
      <c r="E51" s="244"/>
      <c r="F51" s="244"/>
      <c r="G51" s="244"/>
      <c r="H51" s="244"/>
      <c r="I51" s="244"/>
    </row>
    <row r="52" spans="1:19" s="227" customFormat="1" ht="33" customHeight="1">
      <c r="A52" s="226"/>
      <c r="B52" s="577" t="s">
        <v>199</v>
      </c>
      <c r="C52" s="578"/>
      <c r="D52" s="578"/>
      <c r="E52" s="578"/>
      <c r="F52" s="578"/>
      <c r="G52" s="578"/>
      <c r="H52" s="578"/>
      <c r="I52" s="578"/>
      <c r="J52" s="578"/>
      <c r="K52" s="578"/>
      <c r="L52" s="578"/>
      <c r="M52" s="578"/>
      <c r="N52" s="471"/>
    </row>
    <row r="53" spans="1:19" s="227" customFormat="1" ht="33" customHeight="1">
      <c r="A53" s="228" t="s">
        <v>40</v>
      </c>
      <c r="B53" s="573" t="s">
        <v>200</v>
      </c>
      <c r="C53" s="574"/>
      <c r="D53" s="579" t="s">
        <v>201</v>
      </c>
      <c r="E53" s="580"/>
      <c r="F53" s="573" t="s">
        <v>202</v>
      </c>
      <c r="G53" s="574"/>
      <c r="H53" s="579" t="s">
        <v>99</v>
      </c>
      <c r="I53" s="583"/>
      <c r="J53" s="573" t="s">
        <v>203</v>
      </c>
      <c r="K53" s="574"/>
      <c r="L53" s="579" t="s">
        <v>204</v>
      </c>
      <c r="M53" s="586"/>
      <c r="N53" s="471"/>
    </row>
    <row r="54" spans="1:19" s="227" customFormat="1" ht="16.5" customHeight="1">
      <c r="A54" s="245"/>
      <c r="B54" s="575"/>
      <c r="C54" s="576"/>
      <c r="D54" s="581"/>
      <c r="E54" s="582"/>
      <c r="F54" s="575"/>
      <c r="G54" s="576"/>
      <c r="H54" s="584"/>
      <c r="I54" s="585"/>
      <c r="J54" s="575"/>
      <c r="K54" s="576"/>
      <c r="L54" s="584"/>
      <c r="M54" s="587"/>
    </row>
    <row r="55" spans="1:19" s="227" customFormat="1" ht="33" customHeight="1" thickBot="1">
      <c r="A55" s="229"/>
      <c r="B55" s="230">
        <v>2016</v>
      </c>
      <c r="C55" s="230">
        <v>2017</v>
      </c>
      <c r="D55" s="230">
        <v>2016</v>
      </c>
      <c r="E55" s="230">
        <v>2017</v>
      </c>
      <c r="F55" s="230">
        <v>2016</v>
      </c>
      <c r="G55" s="230">
        <v>2017</v>
      </c>
      <c r="H55" s="230">
        <v>2016</v>
      </c>
      <c r="I55" s="230">
        <v>2017</v>
      </c>
      <c r="J55" s="230">
        <v>2016</v>
      </c>
      <c r="K55" s="230">
        <v>2017</v>
      </c>
      <c r="L55" s="230">
        <v>2016</v>
      </c>
      <c r="M55" s="470">
        <v>2017</v>
      </c>
    </row>
    <row r="56" spans="1:19" ht="19.5" customHeight="1">
      <c r="A56" s="231" t="s">
        <v>371</v>
      </c>
      <c r="B56" s="232">
        <v>0.16245902369132018</v>
      </c>
      <c r="C56" s="232">
        <v>0.23197449562977349</v>
      </c>
      <c r="D56" s="232">
        <v>1.1501726110624995</v>
      </c>
      <c r="E56" s="232">
        <v>1.1986529385535798</v>
      </c>
      <c r="F56" s="232">
        <v>1.2676216081761611</v>
      </c>
      <c r="G56" s="232">
        <v>1.0525666546551082</v>
      </c>
      <c r="H56" s="232">
        <v>12.977088997531688</v>
      </c>
      <c r="I56" s="233">
        <v>12.08883641797404</v>
      </c>
      <c r="J56" s="232">
        <v>2.8852174226164404</v>
      </c>
      <c r="K56" s="232">
        <v>2.8020666792470355</v>
      </c>
      <c r="L56" s="232">
        <v>7.0023495624180088</v>
      </c>
      <c r="M56" s="233">
        <v>4.1681728570334187</v>
      </c>
    </row>
    <row r="57" spans="1:19">
      <c r="A57" s="234" t="s">
        <v>372</v>
      </c>
      <c r="B57" s="235">
        <v>0.17875886809545527</v>
      </c>
      <c r="C57" s="235">
        <v>0.19398055343539283</v>
      </c>
      <c r="D57" s="235">
        <v>0.2107982124769277</v>
      </c>
      <c r="E57" s="235">
        <v>0.23494874417516534</v>
      </c>
      <c r="F57" s="235">
        <v>0.17934356179915026</v>
      </c>
      <c r="G57" s="235">
        <v>0.15711785925581123</v>
      </c>
      <c r="H57" s="235">
        <v>2.4927716900767307</v>
      </c>
      <c r="I57" s="236">
        <v>2.1342367073670738</v>
      </c>
      <c r="J57" s="235">
        <v>0.65986440970010585</v>
      </c>
      <c r="K57" s="235">
        <v>0.52935796572860849</v>
      </c>
      <c r="L57" s="235">
        <v>5.7901990000023469</v>
      </c>
      <c r="M57" s="236">
        <v>4.1020289156891838</v>
      </c>
      <c r="N57" s="237"/>
      <c r="O57" s="237"/>
      <c r="P57" s="237"/>
      <c r="Q57" s="237"/>
      <c r="R57" s="237"/>
      <c r="S57" s="237"/>
    </row>
    <row r="58" spans="1:19">
      <c r="A58" s="234" t="s">
        <v>373</v>
      </c>
      <c r="B58" s="235">
        <v>0.16853103986521706</v>
      </c>
      <c r="C58" s="235">
        <v>0.17251925905617449</v>
      </c>
      <c r="D58" s="235">
        <v>0.24725500710520917</v>
      </c>
      <c r="E58" s="235">
        <v>0.31604954626380494</v>
      </c>
      <c r="F58" s="235">
        <v>0.6508236576642531</v>
      </c>
      <c r="G58" s="235">
        <v>0.68137584063689238</v>
      </c>
      <c r="H58" s="235">
        <v>0.15421349060683603</v>
      </c>
      <c r="I58" s="236">
        <v>0.11780543001638083</v>
      </c>
      <c r="J58" s="235">
        <v>0.14995432083139007</v>
      </c>
      <c r="K58" s="235">
        <v>0.18489375905491634</v>
      </c>
      <c r="L58" s="235">
        <v>3.1324094643873051</v>
      </c>
      <c r="M58" s="236">
        <v>2.8592034201724048</v>
      </c>
      <c r="N58" s="237"/>
      <c r="O58" s="237"/>
      <c r="P58" s="237"/>
      <c r="Q58" s="237"/>
      <c r="R58" s="237"/>
      <c r="S58" s="237"/>
    </row>
    <row r="59" spans="1:19">
      <c r="A59" s="234" t="s">
        <v>374</v>
      </c>
      <c r="B59" s="235">
        <v>0.34153557882072622</v>
      </c>
      <c r="C59" s="235">
        <v>0.34869130350520483</v>
      </c>
      <c r="D59" s="235">
        <v>6.1033620425477364E-3</v>
      </c>
      <c r="E59" s="235">
        <v>1.9610303996148687E-2</v>
      </c>
      <c r="F59" s="235">
        <v>0.59399078936679339</v>
      </c>
      <c r="G59" s="235">
        <v>0.42126058190876325</v>
      </c>
      <c r="H59" s="235">
        <v>0.27757869551035169</v>
      </c>
      <c r="I59" s="236">
        <v>0.25746076595617839</v>
      </c>
      <c r="J59" s="235">
        <v>7.3879212823861243E-2</v>
      </c>
      <c r="K59" s="235">
        <v>8.3950218230694013E-2</v>
      </c>
      <c r="L59" s="235">
        <v>5.9490072428777827</v>
      </c>
      <c r="M59" s="236">
        <v>5.4627170293589788</v>
      </c>
      <c r="N59" s="237"/>
      <c r="O59" s="237"/>
      <c r="P59" s="237"/>
      <c r="Q59" s="237"/>
      <c r="R59" s="237"/>
      <c r="S59" s="237"/>
    </row>
    <row r="60" spans="1:19">
      <c r="A60" s="234" t="s">
        <v>375</v>
      </c>
      <c r="B60" s="235">
        <v>0.10725571951200655</v>
      </c>
      <c r="C60" s="235">
        <v>5.2571032585708638E-2</v>
      </c>
      <c r="D60" s="235">
        <v>3.0206280601136745E-3</v>
      </c>
      <c r="E60" s="235">
        <v>0</v>
      </c>
      <c r="F60" s="235">
        <v>0.17868057630818071</v>
      </c>
      <c r="G60" s="235">
        <v>0.17557529453910359</v>
      </c>
      <c r="H60" s="235">
        <v>4.4986853209230161E-2</v>
      </c>
      <c r="I60" s="236">
        <v>0</v>
      </c>
      <c r="J60" s="235">
        <v>2.086178651857019E-2</v>
      </c>
      <c r="K60" s="235">
        <v>1.9630652411708185E-3</v>
      </c>
      <c r="L60" s="235">
        <v>12.865864054805629</v>
      </c>
      <c r="M60" s="236">
        <v>8.5146931068887124</v>
      </c>
      <c r="N60" s="237"/>
      <c r="O60" s="237"/>
      <c r="P60" s="237"/>
      <c r="Q60" s="237"/>
      <c r="R60" s="237"/>
      <c r="S60" s="237"/>
    </row>
    <row r="61" spans="1:19">
      <c r="A61" s="234" t="s">
        <v>376</v>
      </c>
      <c r="B61" s="235">
        <v>0.19371792811901423</v>
      </c>
      <c r="C61" s="235">
        <v>0.19859510799085153</v>
      </c>
      <c r="D61" s="235">
        <v>0.22856288125744584</v>
      </c>
      <c r="E61" s="235">
        <v>0.22813898737994026</v>
      </c>
      <c r="F61" s="235">
        <v>0.36615255612972331</v>
      </c>
      <c r="G61" s="235">
        <v>0.3405845600961655</v>
      </c>
      <c r="H61" s="235">
        <v>2.6001702144566728E-2</v>
      </c>
      <c r="I61" s="236">
        <v>1.4152207781956985E-2</v>
      </c>
      <c r="J61" s="235">
        <v>0.30308186756968458</v>
      </c>
      <c r="K61" s="235">
        <v>0.25427452326535654</v>
      </c>
      <c r="L61" s="235">
        <v>4.3333370749500464</v>
      </c>
      <c r="M61" s="236">
        <v>3.5203863910092412</v>
      </c>
      <c r="N61" s="237"/>
      <c r="O61" s="237"/>
      <c r="P61" s="237"/>
      <c r="Q61" s="237"/>
      <c r="R61" s="237"/>
      <c r="S61" s="237"/>
    </row>
    <row r="62" spans="1:19">
      <c r="A62" s="234" t="s">
        <v>33</v>
      </c>
      <c r="B62" s="235">
        <v>0.23335420351950875</v>
      </c>
      <c r="C62" s="235">
        <v>0.22575547302587465</v>
      </c>
      <c r="D62" s="235">
        <v>0.11058561140915187</v>
      </c>
      <c r="E62" s="235">
        <v>0.14429978784190542</v>
      </c>
      <c r="F62" s="235">
        <v>3.1730535910596527</v>
      </c>
      <c r="G62" s="235">
        <v>3.0101521244841103</v>
      </c>
      <c r="H62" s="235">
        <v>5.2172358430841448E-2</v>
      </c>
      <c r="I62" s="236">
        <v>3.2130835580320254E-2</v>
      </c>
      <c r="J62" s="235">
        <v>0.11642339367539112</v>
      </c>
      <c r="K62" s="235">
        <v>7.4077445587445015E-2</v>
      </c>
      <c r="L62" s="235">
        <v>3.3115674387571716</v>
      </c>
      <c r="M62" s="236">
        <v>2.9807026649447765</v>
      </c>
      <c r="N62" s="237"/>
      <c r="O62" s="237"/>
      <c r="P62" s="237"/>
      <c r="Q62" s="237"/>
      <c r="R62" s="237"/>
      <c r="S62" s="237"/>
    </row>
    <row r="63" spans="1:19">
      <c r="A63" s="234" t="s">
        <v>377</v>
      </c>
      <c r="B63" s="235">
        <v>0.18630430351318794</v>
      </c>
      <c r="C63" s="235">
        <v>0.16481572825557833</v>
      </c>
      <c r="D63" s="235">
        <v>0.22110773630712102</v>
      </c>
      <c r="E63" s="235">
        <v>0.31680027855750309</v>
      </c>
      <c r="F63" s="235">
        <v>0.18095519914251582</v>
      </c>
      <c r="G63" s="235">
        <v>0.19919793497265745</v>
      </c>
      <c r="H63" s="235">
        <v>6.6323713105876772E-2</v>
      </c>
      <c r="I63" s="236">
        <v>0.10118136294603505</v>
      </c>
      <c r="J63" s="235">
        <v>0.15865759160067122</v>
      </c>
      <c r="K63" s="235">
        <v>0.13322144276970016</v>
      </c>
      <c r="L63" s="235">
        <v>5.2729481326893115</v>
      </c>
      <c r="M63" s="236">
        <v>4.5281159996294296</v>
      </c>
      <c r="N63" s="237"/>
      <c r="O63" s="237"/>
      <c r="P63" s="237"/>
      <c r="Q63" s="237"/>
      <c r="R63" s="237"/>
      <c r="S63" s="237"/>
    </row>
    <row r="64" spans="1:19">
      <c r="A64" s="234" t="s">
        <v>378</v>
      </c>
      <c r="B64" s="235">
        <v>0.29728036604281038</v>
      </c>
      <c r="C64" s="235">
        <v>0.28353823837182696</v>
      </c>
      <c r="D64" s="235">
        <v>7.2600419725232387E-2</v>
      </c>
      <c r="E64" s="235">
        <v>4.9445280658547773E-2</v>
      </c>
      <c r="F64" s="235">
        <v>7.5964693053563168E-2</v>
      </c>
      <c r="G64" s="235">
        <v>0.10458846199687932</v>
      </c>
      <c r="H64" s="235">
        <v>5.2346959689576695E-3</v>
      </c>
      <c r="I64" s="236">
        <v>1.6887721324384007E-2</v>
      </c>
      <c r="J64" s="235">
        <v>5.2557477984220592E-2</v>
      </c>
      <c r="K64" s="235">
        <v>0.13751302833495266</v>
      </c>
      <c r="L64" s="235">
        <v>5.9840579181046394</v>
      </c>
      <c r="M64" s="236">
        <v>5.6059710579233419</v>
      </c>
      <c r="N64" s="237"/>
      <c r="O64" s="237"/>
      <c r="P64" s="237"/>
      <c r="Q64" s="237"/>
      <c r="R64" s="237"/>
      <c r="S64" s="237"/>
    </row>
    <row r="65" spans="1:19">
      <c r="A65" s="234" t="s">
        <v>379</v>
      </c>
      <c r="B65" s="235">
        <v>0.26878059139870558</v>
      </c>
      <c r="C65" s="235">
        <v>0.35520495218897269</v>
      </c>
      <c r="D65" s="235">
        <v>6.7036153359399733E-2</v>
      </c>
      <c r="E65" s="235">
        <v>6.8299225591925666E-2</v>
      </c>
      <c r="F65" s="235">
        <v>0.24547849247122472</v>
      </c>
      <c r="G65" s="235">
        <v>0.14987237737173215</v>
      </c>
      <c r="H65" s="235">
        <v>2.5912207877471082E-2</v>
      </c>
      <c r="I65" s="236">
        <v>2.2883922564361735E-2</v>
      </c>
      <c r="J65" s="235">
        <v>6.3649918262093264E-2</v>
      </c>
      <c r="K65" s="235">
        <v>0.15872266807690968</v>
      </c>
      <c r="L65" s="235">
        <v>16.443859618528315</v>
      </c>
      <c r="M65" s="236">
        <v>14.553356676041812</v>
      </c>
      <c r="N65" s="237"/>
      <c r="O65" s="237"/>
      <c r="P65" s="237"/>
      <c r="Q65" s="237"/>
      <c r="R65" s="237"/>
      <c r="S65" s="237"/>
    </row>
    <row r="66" spans="1:19">
      <c r="A66" s="234" t="s">
        <v>34</v>
      </c>
      <c r="B66" s="235">
        <v>0.18194656786163632</v>
      </c>
      <c r="C66" s="235">
        <v>0.19202635766005322</v>
      </c>
      <c r="D66" s="235">
        <v>3.5462276427696601E-2</v>
      </c>
      <c r="E66" s="235">
        <v>1.3204985902431264E-2</v>
      </c>
      <c r="F66" s="235">
        <v>0.93296560929484706</v>
      </c>
      <c r="G66" s="235">
        <v>0.71587120197671739</v>
      </c>
      <c r="H66" s="235">
        <v>6.8822616938921674E-3</v>
      </c>
      <c r="I66" s="236">
        <v>1.1438706855508745E-3</v>
      </c>
      <c r="J66" s="235">
        <v>0.12880253964041355</v>
      </c>
      <c r="K66" s="235">
        <v>1.8353990859439846E-2</v>
      </c>
      <c r="L66" s="235">
        <v>6.7636683151213353</v>
      </c>
      <c r="M66" s="236">
        <v>5.4767626466351729</v>
      </c>
      <c r="N66" s="237"/>
      <c r="O66" s="237"/>
      <c r="P66" s="237"/>
      <c r="Q66" s="237"/>
      <c r="R66" s="237"/>
      <c r="S66" s="237"/>
    </row>
    <row r="67" spans="1:19">
      <c r="A67" s="234" t="s">
        <v>380</v>
      </c>
      <c r="B67" s="235">
        <v>0.14696091468293021</v>
      </c>
      <c r="C67" s="235">
        <v>0.18120258190995217</v>
      </c>
      <c r="D67" s="235">
        <v>1.6365101161825817E-2</v>
      </c>
      <c r="E67" s="235">
        <v>2.9151769204996607E-2</v>
      </c>
      <c r="F67" s="235">
        <v>0.11251569399910741</v>
      </c>
      <c r="G67" s="235">
        <v>2.944683683556646E-2</v>
      </c>
      <c r="H67" s="235">
        <v>2.952953380004111E-3</v>
      </c>
      <c r="I67" s="236">
        <v>9.0731850749148498E-4</v>
      </c>
      <c r="J67" s="235">
        <v>1.4505148427978445E-2</v>
      </c>
      <c r="K67" s="235">
        <v>8.003491777814082E-3</v>
      </c>
      <c r="L67" s="235">
        <v>6.2467402679537969</v>
      </c>
      <c r="M67" s="236">
        <v>4.7227606730066638</v>
      </c>
      <c r="N67" s="237"/>
      <c r="O67" s="237"/>
      <c r="P67" s="237"/>
      <c r="Q67" s="237"/>
      <c r="R67" s="237"/>
      <c r="S67" s="237"/>
    </row>
    <row r="68" spans="1:19">
      <c r="A68" s="234" t="s">
        <v>158</v>
      </c>
      <c r="B68" s="235">
        <v>0.21188968904456215</v>
      </c>
      <c r="C68" s="235">
        <v>0.20892271122007472</v>
      </c>
      <c r="D68" s="235">
        <v>3.3240851197213532E-2</v>
      </c>
      <c r="E68" s="235">
        <v>2.3911663849035345E-2</v>
      </c>
      <c r="F68" s="235">
        <v>6.0341124277942033E-2</v>
      </c>
      <c r="G68" s="235">
        <v>3.8351595592808686E-2</v>
      </c>
      <c r="H68" s="235">
        <v>0</v>
      </c>
      <c r="I68" s="236">
        <v>4.2109304923903461E-2</v>
      </c>
      <c r="J68" s="235">
        <v>0</v>
      </c>
      <c r="K68" s="235">
        <v>1.4155900093131271E-2</v>
      </c>
      <c r="L68" s="235">
        <v>5.491228957156105</v>
      </c>
      <c r="M68" s="236">
        <v>5.3865463503825755</v>
      </c>
      <c r="N68" s="237"/>
      <c r="O68" s="237"/>
      <c r="P68" s="237"/>
      <c r="Q68" s="237"/>
      <c r="R68" s="237"/>
      <c r="S68" s="237"/>
    </row>
    <row r="69" spans="1:19">
      <c r="A69" s="234" t="s">
        <v>42</v>
      </c>
      <c r="B69" s="235">
        <v>0.56306967243692552</v>
      </c>
      <c r="C69" s="235">
        <v>0.4070652226237077</v>
      </c>
      <c r="D69" s="235">
        <v>1.476422193812128</v>
      </c>
      <c r="E69" s="235">
        <v>1.0763330664592734</v>
      </c>
      <c r="F69" s="235">
        <v>0.1361595239081278</v>
      </c>
      <c r="G69" s="235">
        <v>0.14334357030127179</v>
      </c>
      <c r="H69" s="235">
        <v>1.7224176893445262</v>
      </c>
      <c r="I69" s="236">
        <v>2.9274824932574584</v>
      </c>
      <c r="J69" s="235">
        <v>0.59809291442268897</v>
      </c>
      <c r="K69" s="235">
        <v>0.59477204406900852</v>
      </c>
      <c r="L69" s="235">
        <v>6.4644178210670171</v>
      </c>
      <c r="M69" s="236">
        <v>6.1718532577370162</v>
      </c>
      <c r="N69" s="237"/>
      <c r="O69" s="237"/>
      <c r="P69" s="237"/>
      <c r="Q69" s="237"/>
      <c r="R69" s="237"/>
      <c r="S69" s="237"/>
    </row>
    <row r="70" spans="1:19">
      <c r="A70" s="234" t="s">
        <v>381</v>
      </c>
      <c r="B70" s="235">
        <v>2.1384038794844162</v>
      </c>
      <c r="C70" s="235">
        <v>1.5964078204972416</v>
      </c>
      <c r="D70" s="235">
        <v>3.6505056975276388E-2</v>
      </c>
      <c r="E70" s="235">
        <v>3.9553131295303245E-2</v>
      </c>
      <c r="F70" s="235">
        <v>0.35956755439831484</v>
      </c>
      <c r="G70" s="235">
        <v>0.11206901937449096</v>
      </c>
      <c r="H70" s="235">
        <v>0.56972109675987381</v>
      </c>
      <c r="I70" s="236">
        <v>0.12380115262879759</v>
      </c>
      <c r="J70" s="235">
        <v>0.55356828205607389</v>
      </c>
      <c r="K70" s="235">
        <v>0.57971267679876459</v>
      </c>
      <c r="L70" s="235">
        <v>6.4242015924328859</v>
      </c>
      <c r="M70" s="236">
        <v>6.2731099183954804</v>
      </c>
      <c r="N70" s="237"/>
      <c r="O70" s="237"/>
      <c r="P70" s="237"/>
      <c r="Q70" s="237"/>
      <c r="R70" s="237"/>
      <c r="S70" s="237"/>
    </row>
    <row r="71" spans="1:19">
      <c r="A71" s="238" t="s">
        <v>382</v>
      </c>
      <c r="B71" s="235">
        <v>2.4764798558585293</v>
      </c>
      <c r="C71" s="235">
        <v>1.834800801919658</v>
      </c>
      <c r="D71" s="235">
        <v>4.2642012769857428E-2</v>
      </c>
      <c r="E71" s="235">
        <v>4.2798119067803342E-2</v>
      </c>
      <c r="F71" s="235">
        <v>0.41787961173398003</v>
      </c>
      <c r="G71" s="235">
        <v>0.12235521069818051</v>
      </c>
      <c r="H71" s="235">
        <v>0.66549832533463094</v>
      </c>
      <c r="I71" s="236">
        <v>0.14366493212744802</v>
      </c>
      <c r="J71" s="235">
        <v>0.6466300208327348</v>
      </c>
      <c r="K71" s="235">
        <v>0.67715005402577189</v>
      </c>
      <c r="L71" s="235">
        <v>6.5747796075682885</v>
      </c>
      <c r="M71" s="236">
        <v>6.3725163770991315</v>
      </c>
      <c r="N71" s="237"/>
      <c r="O71" s="237"/>
      <c r="P71" s="237"/>
      <c r="Q71" s="237"/>
      <c r="R71" s="237"/>
      <c r="S71" s="237"/>
    </row>
    <row r="72" spans="1:19">
      <c r="A72" s="234" t="s">
        <v>383</v>
      </c>
      <c r="B72" s="235">
        <v>0.16956619004025814</v>
      </c>
      <c r="C72" s="235">
        <v>0.15863804398802819</v>
      </c>
      <c r="D72" s="235">
        <v>0</v>
      </c>
      <c r="E72" s="235">
        <v>2.5377283388019398E-2</v>
      </c>
      <c r="F72" s="235">
        <v>5.8829069664828315E-3</v>
      </c>
      <c r="G72" s="235">
        <v>6.3760859723998198E-2</v>
      </c>
      <c r="H72" s="235">
        <v>0</v>
      </c>
      <c r="I72" s="236">
        <v>7.0438017261746349E-3</v>
      </c>
      <c r="J72" s="235">
        <v>0</v>
      </c>
      <c r="K72" s="235">
        <v>0</v>
      </c>
      <c r="L72" s="235">
        <v>4.4570411367722569</v>
      </c>
      <c r="M72" s="236">
        <v>4.3878989129701145</v>
      </c>
      <c r="N72" s="237"/>
      <c r="O72" s="237"/>
      <c r="P72" s="237"/>
      <c r="Q72" s="237"/>
      <c r="R72" s="237"/>
      <c r="S72" s="237"/>
    </row>
    <row r="73" spans="1:19">
      <c r="A73" s="234" t="s">
        <v>36</v>
      </c>
      <c r="B73" s="235">
        <v>0.13295190919936176</v>
      </c>
      <c r="C73" s="235">
        <v>0.1247529133516861</v>
      </c>
      <c r="D73" s="235">
        <v>1.3535643484254421E-2</v>
      </c>
      <c r="E73" s="235">
        <v>4.2925015295269403E-2</v>
      </c>
      <c r="F73" s="235">
        <v>4.6998377545968299E-2</v>
      </c>
      <c r="G73" s="235">
        <v>0</v>
      </c>
      <c r="H73" s="235">
        <v>0</v>
      </c>
      <c r="I73" s="236">
        <v>0</v>
      </c>
      <c r="J73" s="235">
        <v>0</v>
      </c>
      <c r="K73" s="235">
        <v>0</v>
      </c>
      <c r="L73" s="235">
        <v>3.9363918747262665</v>
      </c>
      <c r="M73" s="236">
        <v>3.8467074913277068</v>
      </c>
      <c r="N73" s="237"/>
      <c r="O73" s="237"/>
      <c r="P73" s="237"/>
      <c r="Q73" s="237"/>
      <c r="R73" s="237"/>
      <c r="S73" s="237"/>
    </row>
    <row r="74" spans="1:19">
      <c r="A74" s="234" t="s">
        <v>384</v>
      </c>
      <c r="B74" s="235">
        <v>1.0087164006373766</v>
      </c>
      <c r="C74" s="235">
        <v>0.56732873394081584</v>
      </c>
      <c r="D74" s="235">
        <v>3.2348220894078934</v>
      </c>
      <c r="E74" s="235">
        <v>3.1279302368301067</v>
      </c>
      <c r="F74" s="235">
        <v>0.7411841944543418</v>
      </c>
      <c r="G74" s="235">
        <v>0.93922679008357435</v>
      </c>
      <c r="H74" s="235">
        <v>10.285467301950458</v>
      </c>
      <c r="I74" s="236">
        <v>9.6322717541428577</v>
      </c>
      <c r="J74" s="235">
        <v>1.3175711998723785</v>
      </c>
      <c r="K74" s="235">
        <v>1.3457890187258583</v>
      </c>
      <c r="L74" s="235">
        <v>5.156090031386527</v>
      </c>
      <c r="M74" s="236">
        <v>5.5603523017958354</v>
      </c>
      <c r="N74" s="237"/>
      <c r="O74" s="237"/>
      <c r="P74" s="237"/>
      <c r="Q74" s="237"/>
      <c r="R74" s="237"/>
      <c r="S74" s="237"/>
    </row>
    <row r="75" spans="1:19">
      <c r="A75" s="234" t="s">
        <v>385</v>
      </c>
      <c r="B75" s="235">
        <v>1.8396905509536411E-2</v>
      </c>
      <c r="C75" s="235">
        <v>7.9636070938056247E-2</v>
      </c>
      <c r="D75" s="235">
        <v>0</v>
      </c>
      <c r="E75" s="235">
        <v>0</v>
      </c>
      <c r="F75" s="235">
        <v>1.2122893406991644</v>
      </c>
      <c r="G75" s="235">
        <v>2.3352299638844976</v>
      </c>
      <c r="H75" s="235">
        <v>0</v>
      </c>
      <c r="I75" s="236">
        <v>0</v>
      </c>
      <c r="J75" s="235">
        <v>1.0812303746691437E-2</v>
      </c>
      <c r="K75" s="235">
        <v>0</v>
      </c>
      <c r="L75" s="235">
        <v>4.1473442602260535</v>
      </c>
      <c r="M75" s="236">
        <v>2.5830785128278384</v>
      </c>
      <c r="N75" s="237"/>
      <c r="O75" s="237"/>
      <c r="P75" s="237"/>
      <c r="Q75" s="237"/>
      <c r="R75" s="237"/>
      <c r="S75" s="237"/>
    </row>
    <row r="76" spans="1:19">
      <c r="A76" s="234" t="s">
        <v>386</v>
      </c>
      <c r="B76" s="235">
        <v>0.17316145807474914</v>
      </c>
      <c r="C76" s="235">
        <v>0.23175102224065694</v>
      </c>
      <c r="D76" s="235">
        <v>3.729988110708584E-2</v>
      </c>
      <c r="E76" s="235">
        <v>5.8327879048840112E-2</v>
      </c>
      <c r="F76" s="235">
        <v>3.5243151902115882E-2</v>
      </c>
      <c r="G76" s="235">
        <v>1.7607652972458161E-2</v>
      </c>
      <c r="H76" s="235">
        <v>0</v>
      </c>
      <c r="I76" s="236">
        <v>9.71813822806137E-4</v>
      </c>
      <c r="J76" s="235">
        <v>0.1321693678290905</v>
      </c>
      <c r="K76" s="235">
        <v>9.5103275795916278E-2</v>
      </c>
      <c r="L76" s="235">
        <v>5.4696559066740535</v>
      </c>
      <c r="M76" s="236">
        <v>5.3028653127422931</v>
      </c>
      <c r="N76" s="237"/>
      <c r="O76" s="237"/>
      <c r="P76" s="237"/>
      <c r="Q76" s="237"/>
      <c r="R76" s="237"/>
      <c r="S76" s="237"/>
    </row>
    <row r="77" spans="1:19">
      <c r="A77" s="234" t="s">
        <v>387</v>
      </c>
      <c r="B77" s="235">
        <v>0.26602909146032311</v>
      </c>
      <c r="C77" s="235">
        <v>0.25583255397948673</v>
      </c>
      <c r="D77" s="235">
        <v>4.031946942722624</v>
      </c>
      <c r="E77" s="235">
        <v>4.0908247625956911</v>
      </c>
      <c r="F77" s="235">
        <v>0.16034261277887504</v>
      </c>
      <c r="G77" s="235">
        <v>0.1501385220151881</v>
      </c>
      <c r="H77" s="235">
        <v>11.545814853039994</v>
      </c>
      <c r="I77" s="236">
        <v>10.314023785187983</v>
      </c>
      <c r="J77" s="235">
        <v>0.69267947615393322</v>
      </c>
      <c r="K77" s="235">
        <v>0.65265138011405155</v>
      </c>
      <c r="L77" s="235">
        <v>3.6813426494428487</v>
      </c>
      <c r="M77" s="236">
        <v>3.3226053274976719</v>
      </c>
      <c r="N77" s="237"/>
      <c r="O77" s="237"/>
      <c r="P77" s="237"/>
      <c r="Q77" s="237"/>
      <c r="R77" s="237"/>
      <c r="S77" s="237"/>
    </row>
    <row r="78" spans="1:19">
      <c r="A78" s="234" t="s">
        <v>388</v>
      </c>
      <c r="B78" s="235">
        <v>0.365882688996786</v>
      </c>
      <c r="C78" s="235">
        <v>0.33539129980265497</v>
      </c>
      <c r="D78" s="235">
        <v>4.4380993790480776</v>
      </c>
      <c r="E78" s="235">
        <v>4.311905889448953</v>
      </c>
      <c r="F78" s="235">
        <v>0.38390168192420598</v>
      </c>
      <c r="G78" s="235">
        <v>0.38727586645501999</v>
      </c>
      <c r="H78" s="235">
        <v>4.7167945517234866</v>
      </c>
      <c r="I78" s="236">
        <v>5.7081583561946205</v>
      </c>
      <c r="J78" s="235">
        <v>0.37049218583432969</v>
      </c>
      <c r="K78" s="235">
        <v>0.40760502761684486</v>
      </c>
      <c r="L78" s="235">
        <v>3.821132406485205</v>
      </c>
      <c r="M78" s="236">
        <v>3.1988546961550304</v>
      </c>
      <c r="N78" s="237"/>
      <c r="O78" s="237"/>
      <c r="P78" s="237"/>
      <c r="Q78" s="237"/>
      <c r="R78" s="237"/>
      <c r="S78" s="237"/>
    </row>
    <row r="79" spans="1:19">
      <c r="A79" s="234" t="s">
        <v>38</v>
      </c>
      <c r="B79" s="235">
        <v>0.35046961687196049</v>
      </c>
      <c r="C79" s="235">
        <v>0.2058558205192248</v>
      </c>
      <c r="D79" s="235">
        <v>2.3377965226104749</v>
      </c>
      <c r="E79" s="235">
        <v>2.2607383729897701</v>
      </c>
      <c r="F79" s="235">
        <v>0.17089707072523547</v>
      </c>
      <c r="G79" s="235">
        <v>5.7106640725030904E-2</v>
      </c>
      <c r="H79" s="235">
        <v>14.125883394997757</v>
      </c>
      <c r="I79" s="236">
        <v>13.847661495703175</v>
      </c>
      <c r="J79" s="235">
        <v>9.606894766358369E-2</v>
      </c>
      <c r="K79" s="235">
        <v>0.13319885991168778</v>
      </c>
      <c r="L79" s="235">
        <v>5.1645158373148803</v>
      </c>
      <c r="M79" s="236">
        <v>4.2021333044451756</v>
      </c>
      <c r="N79" s="237"/>
      <c r="O79" s="237"/>
      <c r="P79" s="237"/>
      <c r="Q79" s="237"/>
      <c r="R79" s="237"/>
      <c r="S79" s="237"/>
    </row>
    <row r="80" spans="1:19">
      <c r="A80" s="234" t="s">
        <v>389</v>
      </c>
      <c r="B80" s="235">
        <v>0.25880764181443</v>
      </c>
      <c r="C80" s="235">
        <v>0.22865808834822399</v>
      </c>
      <c r="D80" s="235">
        <v>2.4399860697311504</v>
      </c>
      <c r="E80" s="235">
        <v>1.9037749958236754</v>
      </c>
      <c r="F80" s="235">
        <v>5.0152261375659632E-2</v>
      </c>
      <c r="G80" s="235">
        <v>8.1880097045065978E-2</v>
      </c>
      <c r="H80" s="235">
        <v>5.2159857417496385</v>
      </c>
      <c r="I80" s="236">
        <v>5.5541599458515485</v>
      </c>
      <c r="J80" s="235">
        <v>0.25893600297437691</v>
      </c>
      <c r="K80" s="235">
        <v>0.11928530008128516</v>
      </c>
      <c r="L80" s="235">
        <v>7.8187986524792485</v>
      </c>
      <c r="M80" s="236">
        <v>6.0550192368123774</v>
      </c>
      <c r="N80" s="237"/>
      <c r="O80" s="237"/>
      <c r="P80" s="237"/>
      <c r="Q80" s="237"/>
      <c r="R80" s="237"/>
      <c r="S80" s="237"/>
    </row>
    <row r="81" spans="1:19">
      <c r="A81" s="234" t="s">
        <v>390</v>
      </c>
      <c r="B81" s="235">
        <v>0.25345292059092028</v>
      </c>
      <c r="C81" s="235">
        <v>0.21432103190669269</v>
      </c>
      <c r="D81" s="235">
        <v>9.1815861935185081E-2</v>
      </c>
      <c r="E81" s="235">
        <v>7.9240551794275416E-2</v>
      </c>
      <c r="F81" s="235">
        <v>0.88454796435922545</v>
      </c>
      <c r="G81" s="235">
        <v>1.0304804427160885</v>
      </c>
      <c r="H81" s="235">
        <v>0.1527537895070249</v>
      </c>
      <c r="I81" s="236">
        <v>0.66590184209007808</v>
      </c>
      <c r="J81" s="235">
        <v>8.5304461137118953E-2</v>
      </c>
      <c r="K81" s="235">
        <v>0.1371803225044983</v>
      </c>
      <c r="L81" s="235">
        <v>5.0710955507341486</v>
      </c>
      <c r="M81" s="236">
        <v>4.3770365585267683</v>
      </c>
      <c r="N81" s="237"/>
      <c r="O81" s="237"/>
      <c r="P81" s="237"/>
      <c r="Q81" s="237"/>
      <c r="R81" s="237"/>
      <c r="S81" s="237"/>
    </row>
    <row r="82" spans="1:19">
      <c r="A82" s="234" t="s">
        <v>391</v>
      </c>
      <c r="B82" s="235">
        <v>0.15491323776834323</v>
      </c>
      <c r="C82" s="235">
        <v>0.13753362527100568</v>
      </c>
      <c r="D82" s="235">
        <v>8.0502183669207819E-2</v>
      </c>
      <c r="E82" s="235">
        <v>9.1815906713031817E-2</v>
      </c>
      <c r="F82" s="235">
        <v>3.0725717636854966</v>
      </c>
      <c r="G82" s="235">
        <v>2.8216615888591488</v>
      </c>
      <c r="H82" s="235">
        <v>7.2891733140787937E-3</v>
      </c>
      <c r="I82" s="236">
        <v>2.1657358399094686E-3</v>
      </c>
      <c r="J82" s="235">
        <v>0.12359629579228747</v>
      </c>
      <c r="K82" s="235">
        <v>5.838303171583762E-2</v>
      </c>
      <c r="L82" s="235">
        <v>8.5681256170486044</v>
      </c>
      <c r="M82" s="236">
        <v>7.3532877446191582</v>
      </c>
      <c r="N82" s="237"/>
      <c r="O82" s="237"/>
      <c r="P82" s="237"/>
      <c r="Q82" s="237"/>
      <c r="R82" s="237"/>
      <c r="S82" s="237"/>
    </row>
    <row r="83" spans="1:19">
      <c r="A83" s="234" t="s">
        <v>65</v>
      </c>
      <c r="B83" s="235">
        <v>0.20902299181375555</v>
      </c>
      <c r="C83" s="235">
        <v>0.19225429791330392</v>
      </c>
      <c r="D83" s="235">
        <v>1.7245203863811079E-3</v>
      </c>
      <c r="E83" s="235">
        <v>7.4340649303301781E-3</v>
      </c>
      <c r="F83" s="235">
        <v>4.9753053156466213E-2</v>
      </c>
      <c r="G83" s="235">
        <v>2.4693553708050549E-2</v>
      </c>
      <c r="H83" s="235">
        <v>5.9404416782579412E-4</v>
      </c>
      <c r="I83" s="236">
        <v>2.7625459749144209E-4</v>
      </c>
      <c r="J83" s="235">
        <v>1.6913845860003423E-2</v>
      </c>
      <c r="K83" s="235">
        <v>5.6272633086293239E-3</v>
      </c>
      <c r="L83" s="235">
        <v>5.7780622410456797</v>
      </c>
      <c r="M83" s="236">
        <v>5.1708380655676702</v>
      </c>
      <c r="N83" s="237"/>
      <c r="O83" s="237"/>
      <c r="P83" s="237"/>
      <c r="Q83" s="237"/>
      <c r="R83" s="237"/>
      <c r="S83" s="237"/>
    </row>
    <row r="84" spans="1:19">
      <c r="A84" s="234" t="s">
        <v>392</v>
      </c>
      <c r="B84" s="235">
        <v>0.64940875340836379</v>
      </c>
      <c r="C84" s="235">
        <v>0.59318815302902972</v>
      </c>
      <c r="D84" s="235">
        <v>1.1499536678484924E-2</v>
      </c>
      <c r="E84" s="235">
        <v>1.6022591109199746E-2</v>
      </c>
      <c r="F84" s="235">
        <v>1.5131651477082964</v>
      </c>
      <c r="G84" s="235">
        <v>2.0327634845445433</v>
      </c>
      <c r="H84" s="235">
        <v>4.5878440640429296E-3</v>
      </c>
      <c r="I84" s="236">
        <v>1.863817580921346E-3</v>
      </c>
      <c r="J84" s="235">
        <v>0.30035922417818012</v>
      </c>
      <c r="K84" s="235">
        <v>0.42378530539999959</v>
      </c>
      <c r="L84" s="235">
        <v>9.8138674564684347</v>
      </c>
      <c r="M84" s="236">
        <v>8.3329290922047523</v>
      </c>
      <c r="N84" s="237"/>
      <c r="O84" s="237"/>
      <c r="P84" s="237"/>
      <c r="Q84" s="237"/>
      <c r="R84" s="237"/>
      <c r="S84" s="237"/>
    </row>
    <row r="85" spans="1:19">
      <c r="A85" s="239" t="s">
        <v>393</v>
      </c>
      <c r="B85" s="235">
        <v>0.86607943744894977</v>
      </c>
      <c r="C85" s="235">
        <v>0.83355951367246084</v>
      </c>
      <c r="D85" s="235">
        <v>3.3402889775432321E-2</v>
      </c>
      <c r="E85" s="235">
        <v>4.0156680231108473E-2</v>
      </c>
      <c r="F85" s="235">
        <v>0.29045452040162872</v>
      </c>
      <c r="G85" s="235">
        <v>0.1644424803287344</v>
      </c>
      <c r="H85" s="235">
        <v>1.0620867624674393E-2</v>
      </c>
      <c r="I85" s="236">
        <v>1.513804640814384E-2</v>
      </c>
      <c r="J85" s="235">
        <v>0.65183835906535847</v>
      </c>
      <c r="K85" s="235">
        <v>1.3990725686485204</v>
      </c>
      <c r="L85" s="235">
        <v>14.38269668013252</v>
      </c>
      <c r="M85" s="236">
        <v>12.07079141373659</v>
      </c>
      <c r="N85" s="237"/>
      <c r="O85" s="237"/>
      <c r="P85" s="237"/>
      <c r="Q85" s="237"/>
      <c r="R85" s="237"/>
      <c r="S85" s="237"/>
    </row>
    <row r="86" spans="1:19">
      <c r="A86" s="234" t="s">
        <v>394</v>
      </c>
      <c r="B86" s="235">
        <v>0.81984692024196348</v>
      </c>
      <c r="C86" s="235">
        <v>1.0323599248140332</v>
      </c>
      <c r="D86" s="235">
        <v>0</v>
      </c>
      <c r="E86" s="235">
        <v>0.12527209542308176</v>
      </c>
      <c r="F86" s="235">
        <v>0</v>
      </c>
      <c r="G86" s="235">
        <v>0</v>
      </c>
      <c r="H86" s="235">
        <v>0</v>
      </c>
      <c r="I86" s="236">
        <v>0</v>
      </c>
      <c r="J86" s="235">
        <v>0.50950174465824394</v>
      </c>
      <c r="K86" s="235">
        <v>0.43822090448019607</v>
      </c>
      <c r="L86" s="235">
        <v>11.483719281689263</v>
      </c>
      <c r="M86" s="236">
        <v>7.6070608003343514</v>
      </c>
      <c r="N86" s="237"/>
      <c r="O86" s="237"/>
      <c r="P86" s="237"/>
      <c r="Q86" s="237"/>
      <c r="R86" s="237"/>
      <c r="S86" s="237"/>
    </row>
    <row r="87" spans="1:19">
      <c r="A87" s="234" t="s">
        <v>395</v>
      </c>
      <c r="B87" s="235">
        <v>3.41839355834226</v>
      </c>
      <c r="C87" s="235">
        <v>2.4080641768998312</v>
      </c>
      <c r="D87" s="235">
        <v>0.28369150569450136</v>
      </c>
      <c r="E87" s="235">
        <v>0.34464250850596362</v>
      </c>
      <c r="F87" s="235">
        <v>1.705467762686133</v>
      </c>
      <c r="G87" s="235">
        <v>1.8054685504218262</v>
      </c>
      <c r="H87" s="235">
        <v>0.1936841087804741</v>
      </c>
      <c r="I87" s="236">
        <v>0.37173646524712484</v>
      </c>
      <c r="J87" s="235">
        <v>1.7002384697792816</v>
      </c>
      <c r="K87" s="235">
        <v>0.62210560799916259</v>
      </c>
      <c r="L87" s="235">
        <v>12.946377859707667</v>
      </c>
      <c r="M87" s="236">
        <v>11.909010636642526</v>
      </c>
      <c r="N87" s="237"/>
      <c r="O87" s="237"/>
      <c r="P87" s="237"/>
      <c r="Q87" s="237"/>
      <c r="R87" s="237"/>
      <c r="S87" s="237"/>
    </row>
    <row r="88" spans="1:19">
      <c r="A88" s="234" t="s">
        <v>39</v>
      </c>
      <c r="B88" s="235">
        <v>0.25193885229150093</v>
      </c>
      <c r="C88" s="235">
        <v>0.30022685513360259</v>
      </c>
      <c r="D88" s="235">
        <v>1.2426236580622568E-2</v>
      </c>
      <c r="E88" s="235">
        <v>1.3076529285133885E-2</v>
      </c>
      <c r="F88" s="235">
        <v>0.30507217470250075</v>
      </c>
      <c r="G88" s="235">
        <v>0.20196273234667805</v>
      </c>
      <c r="H88" s="235">
        <v>0</v>
      </c>
      <c r="I88" s="236">
        <v>1.1185864442811094E-4</v>
      </c>
      <c r="J88" s="235">
        <v>1.0092571034762526E-2</v>
      </c>
      <c r="K88" s="235">
        <v>3.5417157270062817E-2</v>
      </c>
      <c r="L88" s="235">
        <v>5.7595827709173175</v>
      </c>
      <c r="M88" s="236">
        <v>6.0000939942828682</v>
      </c>
      <c r="N88" s="237"/>
      <c r="O88" s="237"/>
      <c r="P88" s="237"/>
      <c r="Q88" s="237"/>
      <c r="R88" s="237"/>
      <c r="S88" s="237"/>
    </row>
    <row r="89" spans="1:19">
      <c r="A89" s="234" t="s">
        <v>396</v>
      </c>
      <c r="B89" s="235">
        <v>0.43185876225428976</v>
      </c>
      <c r="C89" s="235">
        <v>0.44676084985560444</v>
      </c>
      <c r="D89" s="235">
        <v>3.1776409775323831E-2</v>
      </c>
      <c r="E89" s="235">
        <v>0</v>
      </c>
      <c r="F89" s="235">
        <v>0.19639231789908557</v>
      </c>
      <c r="G89" s="235">
        <v>0.15903980902673753</v>
      </c>
      <c r="H89" s="235">
        <v>1.5570087899075098E-3</v>
      </c>
      <c r="I89" s="236">
        <v>9.3293633076979264E-3</v>
      </c>
      <c r="J89" s="235">
        <v>0.20820922848743326</v>
      </c>
      <c r="K89" s="235">
        <v>0.13552869746796672</v>
      </c>
      <c r="L89" s="235">
        <v>11.287884460692272</v>
      </c>
      <c r="M89" s="236">
        <v>10.54152783160707</v>
      </c>
      <c r="N89" s="237"/>
      <c r="O89" s="237"/>
      <c r="P89" s="237"/>
      <c r="Q89" s="237"/>
      <c r="R89" s="237"/>
      <c r="S89" s="237"/>
    </row>
    <row r="90" spans="1:19">
      <c r="A90" s="234" t="s">
        <v>402</v>
      </c>
      <c r="B90" s="235">
        <v>0.20900573810718664</v>
      </c>
      <c r="C90" s="235">
        <v>0.2240243507669388</v>
      </c>
      <c r="D90" s="235">
        <v>1.9939001143897402E-2</v>
      </c>
      <c r="E90" s="235">
        <v>2.5747000835973709E-2</v>
      </c>
      <c r="F90" s="235">
        <v>1.9866214557741606E-2</v>
      </c>
      <c r="G90" s="235">
        <v>2.6131843975187335E-2</v>
      </c>
      <c r="H90" s="235">
        <v>1.8782044068160509E-4</v>
      </c>
      <c r="I90" s="236">
        <v>6.2187981401674534E-3</v>
      </c>
      <c r="J90" s="235">
        <v>1.3121932699140665E-2</v>
      </c>
      <c r="K90" s="235">
        <v>8.8053216608048445E-3</v>
      </c>
      <c r="L90" s="235">
        <v>5.3930526082752763</v>
      </c>
      <c r="M90" s="236">
        <v>4.0021380207140744</v>
      </c>
      <c r="N90" s="237"/>
      <c r="O90" s="237"/>
      <c r="P90" s="237"/>
      <c r="Q90" s="237"/>
      <c r="R90" s="237"/>
      <c r="S90" s="237"/>
    </row>
    <row r="91" spans="1:19">
      <c r="A91" s="234" t="s">
        <v>397</v>
      </c>
      <c r="B91" s="235">
        <v>0.24974447916024303</v>
      </c>
      <c r="C91" s="235">
        <v>0.30241043663157707</v>
      </c>
      <c r="D91" s="235">
        <v>3.6134507904137886E-2</v>
      </c>
      <c r="E91" s="235">
        <v>2.783615876491374E-2</v>
      </c>
      <c r="F91" s="235">
        <v>2.1877109572050588</v>
      </c>
      <c r="G91" s="235">
        <v>1.779734055189081</v>
      </c>
      <c r="H91" s="235">
        <v>1.6584283468551453E-2</v>
      </c>
      <c r="I91" s="236">
        <v>8.4712996870670246E-3</v>
      </c>
      <c r="J91" s="235">
        <v>0.15012961636165117</v>
      </c>
      <c r="K91" s="235">
        <v>3.3259100218399285E-2</v>
      </c>
      <c r="L91" s="235">
        <v>7.0308832226799334</v>
      </c>
      <c r="M91" s="236">
        <v>7.0423319099382899</v>
      </c>
      <c r="N91" s="237"/>
      <c r="O91" s="237"/>
      <c r="P91" s="237"/>
      <c r="Q91" s="237"/>
      <c r="R91" s="237"/>
      <c r="S91" s="237"/>
    </row>
    <row r="92" spans="1:19">
      <c r="A92" s="234" t="s">
        <v>398</v>
      </c>
      <c r="B92" s="235">
        <v>0.29173715777783393</v>
      </c>
      <c r="C92" s="235">
        <v>0.26719809588235344</v>
      </c>
      <c r="D92" s="235">
        <v>1.7349575987152546E-2</v>
      </c>
      <c r="E92" s="235">
        <v>2.4806520222448468E-2</v>
      </c>
      <c r="F92" s="235">
        <v>0.11887232610231499</v>
      </c>
      <c r="G92" s="235">
        <v>0.14486918684560673</v>
      </c>
      <c r="H92" s="235">
        <v>6.1738189153135508E-3</v>
      </c>
      <c r="I92" s="236">
        <v>1.382442109389087E-3</v>
      </c>
      <c r="J92" s="235">
        <v>4.6907335018645671E-3</v>
      </c>
      <c r="K92" s="235">
        <v>0.10768207842748487</v>
      </c>
      <c r="L92" s="235">
        <v>7.2945284931276442</v>
      </c>
      <c r="M92" s="236">
        <v>7.0774280245211294</v>
      </c>
      <c r="N92" s="237"/>
      <c r="O92" s="237"/>
      <c r="P92" s="237"/>
      <c r="Q92" s="237"/>
      <c r="R92" s="237"/>
      <c r="S92" s="237"/>
    </row>
    <row r="93" spans="1:19">
      <c r="A93" s="234" t="s">
        <v>197</v>
      </c>
      <c r="B93" s="235">
        <v>0.19486259077758905</v>
      </c>
      <c r="C93" s="235">
        <v>0.18058446613626131</v>
      </c>
      <c r="D93" s="235">
        <v>0.21613369673768901</v>
      </c>
      <c r="E93" s="235">
        <v>0.13830898435223085</v>
      </c>
      <c r="F93" s="235">
        <v>1.4821881900083833</v>
      </c>
      <c r="G93" s="235">
        <v>1.3233309792282093</v>
      </c>
      <c r="H93" s="235">
        <v>9.1469707725131966E-3</v>
      </c>
      <c r="I93" s="236">
        <v>2.9472427333656834E-2</v>
      </c>
      <c r="J93" s="235">
        <v>7.8560749670722935E-2</v>
      </c>
      <c r="K93" s="235">
        <v>5.377061399636214E-2</v>
      </c>
      <c r="L93" s="235">
        <v>5.5849849029585776</v>
      </c>
      <c r="M93" s="236">
        <v>4.9361860430874618</v>
      </c>
      <c r="N93" s="237"/>
      <c r="O93" s="237"/>
      <c r="P93" s="237"/>
      <c r="Q93" s="237"/>
      <c r="R93" s="237"/>
      <c r="S93" s="237"/>
    </row>
    <row r="94" spans="1:19">
      <c r="A94" s="234" t="s">
        <v>198</v>
      </c>
      <c r="B94" s="235">
        <v>0.57921516975781706</v>
      </c>
      <c r="C94" s="235">
        <v>0.24575948180222537</v>
      </c>
      <c r="D94" s="235">
        <v>1.2359911560670606E-3</v>
      </c>
      <c r="E94" s="235">
        <v>0</v>
      </c>
      <c r="F94" s="235">
        <v>0.12475487944218577</v>
      </c>
      <c r="G94" s="235">
        <v>1.1553789358456766E-2</v>
      </c>
      <c r="H94" s="235">
        <v>3.6427151621259653E-2</v>
      </c>
      <c r="I94" s="236">
        <v>1.5320769269753592E-3</v>
      </c>
      <c r="J94" s="235">
        <v>5.9194904204214549E-3</v>
      </c>
      <c r="K94" s="235">
        <v>5.255320384225012E-3</v>
      </c>
      <c r="L94" s="235">
        <v>6.9803884636318037</v>
      </c>
      <c r="M94" s="236">
        <v>6.9457939178158217</v>
      </c>
      <c r="N94" s="237"/>
      <c r="O94" s="237"/>
      <c r="P94" s="237"/>
      <c r="Q94" s="237"/>
      <c r="R94" s="237"/>
      <c r="S94" s="237"/>
    </row>
    <row r="95" spans="1:19">
      <c r="A95" s="234"/>
      <c r="B95" s="235"/>
      <c r="C95" s="235"/>
      <c r="D95" s="235"/>
      <c r="E95" s="235"/>
      <c r="F95" s="235"/>
      <c r="G95" s="235"/>
      <c r="H95" s="235"/>
      <c r="I95" s="236"/>
      <c r="J95" s="235"/>
      <c r="K95" s="235"/>
      <c r="L95" s="235"/>
      <c r="M95" s="236"/>
      <c r="N95" s="237"/>
      <c r="O95" s="237"/>
      <c r="P95" s="237"/>
      <c r="Q95" s="237"/>
      <c r="R95" s="237"/>
      <c r="S95" s="237"/>
    </row>
    <row r="96" spans="1:19" ht="13.5" thickBot="1">
      <c r="A96" s="220" t="s">
        <v>41</v>
      </c>
      <c r="B96" s="221">
        <v>0.30093635462296031</v>
      </c>
      <c r="C96" s="221">
        <v>0.27677642746434877</v>
      </c>
      <c r="D96" s="221">
        <v>0.91589798068886263</v>
      </c>
      <c r="E96" s="221">
        <v>0.90866529382454364</v>
      </c>
      <c r="F96" s="221">
        <v>0.6354614424288807</v>
      </c>
      <c r="G96" s="221">
        <v>0.60104526303854633</v>
      </c>
      <c r="H96" s="221">
        <v>2.2069586228463769</v>
      </c>
      <c r="I96" s="222">
        <v>2.1277094422525638</v>
      </c>
      <c r="J96" s="221">
        <v>0.3845886929918359</v>
      </c>
      <c r="K96" s="221">
        <v>0.36295537664923139</v>
      </c>
      <c r="L96" s="221">
        <v>5.3553831246007624</v>
      </c>
      <c r="M96" s="222">
        <v>4.5091682306337688</v>
      </c>
    </row>
    <row r="97" spans="1:9" ht="24" customHeight="1">
      <c r="A97" s="246"/>
      <c r="B97" s="247"/>
      <c r="C97" s="248"/>
      <c r="D97" s="247"/>
      <c r="E97" s="249"/>
      <c r="F97" s="242"/>
      <c r="G97" s="249"/>
      <c r="H97" s="242"/>
      <c r="I97" s="242"/>
    </row>
    <row r="98" spans="1:9" ht="23.25">
      <c r="A98" s="250"/>
      <c r="B98" s="224"/>
      <c r="C98" s="224"/>
      <c r="D98" s="224"/>
      <c r="E98" s="243"/>
      <c r="F98" s="243"/>
      <c r="G98" s="243"/>
    </row>
    <row r="99" spans="1:9">
      <c r="A99" s="251"/>
    </row>
    <row r="100" spans="1:9">
      <c r="A100" s="251"/>
    </row>
    <row r="101" spans="1:9">
      <c r="A101" s="223"/>
    </row>
    <row r="102" spans="1:9">
      <c r="A102" s="223"/>
    </row>
  </sheetData>
  <mergeCells count="15">
    <mergeCell ref="A1:I1"/>
    <mergeCell ref="A3:I3"/>
    <mergeCell ref="A4:I4"/>
    <mergeCell ref="B5:I5"/>
    <mergeCell ref="B6:C6"/>
    <mergeCell ref="D6:E6"/>
    <mergeCell ref="F6:G6"/>
    <mergeCell ref="H6:I6"/>
    <mergeCell ref="F53:G54"/>
    <mergeCell ref="B52:M52"/>
    <mergeCell ref="B53:C54"/>
    <mergeCell ref="D53:E54"/>
    <mergeCell ref="H53:I54"/>
    <mergeCell ref="J53:K54"/>
    <mergeCell ref="L53:M54"/>
  </mergeCells>
  <printOptions horizontalCentered="1"/>
  <pageMargins left="0.78740157480314965" right="0.78740157480314965" top="0.59055118110236227" bottom="0.98425196850393704" header="0" footer="0"/>
  <pageSetup paperSize="9" scale="37" orientation="portrait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M42"/>
  <sheetViews>
    <sheetView showGridLines="0" view="pageBreakPreview" zoomScale="75" zoomScaleNormal="75" zoomScaleSheetLayoutView="75" workbookViewId="0">
      <selection activeCell="D21" sqref="D21"/>
    </sheetView>
  </sheetViews>
  <sheetFormatPr baseColWidth="10" defaultColWidth="8.42578125" defaultRowHeight="12.75"/>
  <cols>
    <col min="1" max="1" width="79.28515625" style="289" customWidth="1"/>
    <col min="2" max="2" width="20.140625" style="290" customWidth="1"/>
    <col min="3" max="5" width="16.7109375" style="290" customWidth="1"/>
    <col min="6" max="6" width="16.7109375" style="278" customWidth="1"/>
    <col min="7" max="7" width="9.28515625" style="289" hidden="1" customWidth="1"/>
    <col min="8" max="8" width="9.28515625" style="289" customWidth="1"/>
    <col min="9" max="9" width="9.28515625" style="305" customWidth="1"/>
    <col min="10" max="10" width="8.42578125" style="289" customWidth="1"/>
    <col min="11" max="11" width="8.42578125" style="305" customWidth="1"/>
    <col min="12" max="16384" width="8.42578125" style="289"/>
  </cols>
  <sheetData>
    <row r="1" spans="1:11" s="21" customFormat="1" ht="18">
      <c r="A1" s="475" t="s">
        <v>88</v>
      </c>
      <c r="B1" s="475"/>
      <c r="C1" s="475"/>
      <c r="D1" s="475"/>
      <c r="E1" s="475"/>
      <c r="F1" s="475"/>
      <c r="G1" s="329"/>
      <c r="H1" s="305"/>
      <c r="I1" s="42"/>
      <c r="K1" s="42"/>
    </row>
    <row r="2" spans="1:11" ht="13.15" customHeight="1">
      <c r="A2" s="271"/>
      <c r="B2" s="303"/>
      <c r="C2" s="303"/>
      <c r="D2" s="303"/>
      <c r="E2" s="303"/>
      <c r="F2" s="303"/>
      <c r="G2" s="330"/>
      <c r="H2" s="305"/>
    </row>
    <row r="3" spans="1:11" ht="15" customHeight="1">
      <c r="A3" s="487" t="s">
        <v>361</v>
      </c>
      <c r="B3" s="487"/>
      <c r="C3" s="487"/>
      <c r="D3" s="487"/>
      <c r="E3" s="487"/>
      <c r="F3" s="487"/>
      <c r="G3" s="331"/>
      <c r="H3" s="332"/>
      <c r="J3" s="305"/>
      <c r="K3" s="289"/>
    </row>
    <row r="4" spans="1:11" ht="13.5" thickBot="1">
      <c r="A4" s="333"/>
      <c r="B4" s="334"/>
      <c r="C4" s="334"/>
      <c r="D4" s="334"/>
      <c r="E4" s="334"/>
      <c r="F4" s="335"/>
      <c r="G4" s="336"/>
      <c r="H4" s="337"/>
    </row>
    <row r="5" spans="1:11" ht="32.25" customHeight="1">
      <c r="A5" s="476" t="s">
        <v>21</v>
      </c>
      <c r="B5" s="485" t="s">
        <v>1</v>
      </c>
      <c r="C5" s="486"/>
      <c r="D5" s="485" t="s">
        <v>2</v>
      </c>
      <c r="E5" s="486" t="s">
        <v>2</v>
      </c>
      <c r="F5" s="252" t="s">
        <v>205</v>
      </c>
      <c r="G5" s="338"/>
      <c r="H5" s="339"/>
    </row>
    <row r="6" spans="1:11" ht="13.15" customHeight="1">
      <c r="A6" s="477"/>
      <c r="B6" s="483" t="s">
        <v>3</v>
      </c>
      <c r="C6" s="481" t="s">
        <v>64</v>
      </c>
      <c r="D6" s="483" t="s">
        <v>3</v>
      </c>
      <c r="E6" s="481" t="s">
        <v>64</v>
      </c>
      <c r="F6" s="253" t="s">
        <v>60</v>
      </c>
      <c r="G6" s="338"/>
      <c r="H6" s="339"/>
    </row>
    <row r="7" spans="1:11" ht="24" customHeight="1" thickBot="1">
      <c r="A7" s="478"/>
      <c r="B7" s="484"/>
      <c r="C7" s="482"/>
      <c r="D7" s="484"/>
      <c r="E7" s="482"/>
      <c r="F7" s="254" t="s">
        <v>66</v>
      </c>
      <c r="G7" s="338"/>
      <c r="H7" s="339"/>
    </row>
    <row r="8" spans="1:11" ht="24.75" customHeight="1">
      <c r="A8" s="282" t="s">
        <v>216</v>
      </c>
      <c r="B8" s="312">
        <v>3830</v>
      </c>
      <c r="C8" s="255">
        <f t="shared" ref="C8:C15" si="0">(B8/$B$17)*100</f>
        <v>18.285114102931345</v>
      </c>
      <c r="D8" s="312">
        <v>4673</v>
      </c>
      <c r="E8" s="255">
        <f t="shared" ref="E8:E15" si="1">(D8/$D$17)*100</f>
        <v>18.931291524874414</v>
      </c>
      <c r="F8" s="313">
        <v>28.15</v>
      </c>
      <c r="G8" s="336"/>
      <c r="H8" s="339"/>
      <c r="J8" s="305"/>
    </row>
    <row r="9" spans="1:11" ht="12.75" customHeight="1">
      <c r="A9" s="284" t="s">
        <v>217</v>
      </c>
      <c r="B9" s="257">
        <v>622</v>
      </c>
      <c r="C9" s="258">
        <f t="shared" si="0"/>
        <v>2.9695407237658742</v>
      </c>
      <c r="D9" s="257">
        <v>840</v>
      </c>
      <c r="E9" s="258">
        <f t="shared" si="1"/>
        <v>3.4030140982012638</v>
      </c>
      <c r="F9" s="272">
        <v>2.8</v>
      </c>
      <c r="G9" s="137"/>
      <c r="H9" s="339"/>
      <c r="J9" s="305"/>
    </row>
    <row r="10" spans="1:11" ht="12.75" customHeight="1">
      <c r="A10" s="284" t="s">
        <v>218</v>
      </c>
      <c r="B10" s="257">
        <v>1423</v>
      </c>
      <c r="C10" s="258">
        <f t="shared" si="0"/>
        <v>6.7936598873293228</v>
      </c>
      <c r="D10" s="257">
        <v>1748</v>
      </c>
      <c r="E10" s="258">
        <f t="shared" si="1"/>
        <v>7.0815102900664399</v>
      </c>
      <c r="F10" s="272">
        <v>11.11</v>
      </c>
      <c r="G10" s="137"/>
      <c r="H10" s="339"/>
      <c r="J10" s="305"/>
    </row>
    <row r="11" spans="1:11" ht="12.75" customHeight="1">
      <c r="A11" s="284" t="s">
        <v>219</v>
      </c>
      <c r="B11" s="257">
        <v>1655</v>
      </c>
      <c r="C11" s="258">
        <f t="shared" si="0"/>
        <v>7.9012699322066267</v>
      </c>
      <c r="D11" s="257">
        <v>1922</v>
      </c>
      <c r="E11" s="258">
        <f t="shared" si="1"/>
        <v>7.7864203532652736</v>
      </c>
      <c r="F11" s="272">
        <v>7.25</v>
      </c>
      <c r="G11" s="336"/>
      <c r="H11" s="339"/>
      <c r="J11" s="305"/>
    </row>
    <row r="12" spans="1:11" ht="12.75" customHeight="1">
      <c r="A12" s="284" t="s">
        <v>220</v>
      </c>
      <c r="B12" s="257">
        <v>1641</v>
      </c>
      <c r="C12" s="258">
        <f t="shared" si="0"/>
        <v>7.8344313950157547</v>
      </c>
      <c r="D12" s="257">
        <v>1900</v>
      </c>
      <c r="E12" s="258">
        <f t="shared" si="1"/>
        <v>7.6972937935504779</v>
      </c>
      <c r="F12" s="272">
        <v>9.4</v>
      </c>
      <c r="G12" s="336"/>
      <c r="H12" s="339"/>
      <c r="J12" s="305"/>
    </row>
    <row r="13" spans="1:11" ht="12.75" customHeight="1">
      <c r="A13" s="284" t="s">
        <v>221</v>
      </c>
      <c r="B13" s="257">
        <v>438</v>
      </c>
      <c r="C13" s="258">
        <f t="shared" si="0"/>
        <v>2.0910913778287026</v>
      </c>
      <c r="D13" s="257">
        <v>546</v>
      </c>
      <c r="E13" s="258">
        <f t="shared" si="1"/>
        <v>2.2119591638308216</v>
      </c>
      <c r="F13" s="272">
        <v>3.13</v>
      </c>
      <c r="G13" s="336"/>
      <c r="H13" s="339"/>
      <c r="J13" s="305"/>
    </row>
    <row r="14" spans="1:11" ht="12.75" customHeight="1">
      <c r="A14" s="284" t="s">
        <v>222</v>
      </c>
      <c r="B14" s="257">
        <v>10539</v>
      </c>
      <c r="C14" s="258">
        <f t="shared" si="0"/>
        <v>50.31509596104268</v>
      </c>
      <c r="D14" s="257">
        <v>12007</v>
      </c>
      <c r="E14" s="258">
        <f t="shared" si="1"/>
        <v>48.642845567979258</v>
      </c>
      <c r="F14" s="272">
        <v>13.91</v>
      </c>
      <c r="G14" s="336"/>
      <c r="H14" s="339"/>
      <c r="J14" s="305"/>
    </row>
    <row r="15" spans="1:11" ht="12.75" customHeight="1">
      <c r="A15" s="284" t="s">
        <v>223</v>
      </c>
      <c r="B15" s="257">
        <v>798</v>
      </c>
      <c r="C15" s="258">
        <f t="shared" si="0"/>
        <v>3.8097966198796906</v>
      </c>
      <c r="D15" s="257">
        <v>1048</v>
      </c>
      <c r="E15" s="258">
        <f t="shared" si="1"/>
        <v>4.2456652082320527</v>
      </c>
      <c r="F15" s="272">
        <v>6.1</v>
      </c>
      <c r="G15" s="25"/>
      <c r="H15" s="305"/>
      <c r="J15" s="305"/>
    </row>
    <row r="16" spans="1:11" ht="12.75" customHeight="1">
      <c r="A16" s="284"/>
      <c r="B16" s="257"/>
      <c r="C16" s="258"/>
      <c r="D16" s="257"/>
      <c r="E16" s="258"/>
      <c r="F16" s="272"/>
      <c r="G16" s="25"/>
      <c r="H16" s="305"/>
      <c r="J16" s="305"/>
    </row>
    <row r="17" spans="1:13" ht="12.75" customHeight="1" thickBot="1">
      <c r="A17" s="314" t="s">
        <v>89</v>
      </c>
      <c r="B17" s="315">
        <f>SUM(B8:B15)</f>
        <v>20946</v>
      </c>
      <c r="C17" s="316">
        <f>SUM(C8:C15)</f>
        <v>100</v>
      </c>
      <c r="D17" s="315">
        <f>SUM(D8:D15)</f>
        <v>24684</v>
      </c>
      <c r="E17" s="316">
        <v>100</v>
      </c>
      <c r="F17" s="317">
        <v>100</v>
      </c>
      <c r="H17" s="305"/>
      <c r="J17" s="305"/>
    </row>
    <row r="18" spans="1:13" ht="12.75" customHeight="1">
      <c r="A18" s="322" t="s">
        <v>363</v>
      </c>
      <c r="B18" s="269"/>
      <c r="C18" s="269"/>
      <c r="D18" s="80"/>
      <c r="E18" s="80"/>
      <c r="F18" s="276"/>
      <c r="H18" s="305"/>
      <c r="J18" s="305"/>
    </row>
    <row r="19" spans="1:13" ht="12.75" customHeight="1">
      <c r="A19" s="271" t="s">
        <v>364</v>
      </c>
      <c r="B19" s="277"/>
      <c r="C19" s="326"/>
      <c r="D19" s="277"/>
      <c r="E19" s="326"/>
      <c r="F19" s="326"/>
      <c r="H19" s="305"/>
      <c r="J19" s="305"/>
    </row>
    <row r="20" spans="1:13" ht="22.5" customHeight="1">
      <c r="A20"/>
      <c r="B20" s="326"/>
      <c r="C20" s="326"/>
      <c r="D20" s="326"/>
      <c r="E20" s="326"/>
    </row>
    <row r="21" spans="1:13" ht="19.5" customHeight="1">
      <c r="A21" s="2"/>
      <c r="B21" s="323"/>
      <c r="C21" s="323"/>
      <c r="F21" s="324"/>
    </row>
    <row r="22" spans="1:13" ht="12.75" customHeight="1">
      <c r="A22" s="2"/>
      <c r="B22" s="323"/>
      <c r="C22" s="323"/>
      <c r="F22" s="324"/>
    </row>
    <row r="23" spans="1:13" ht="12.75" customHeight="1">
      <c r="A23" s="2"/>
      <c r="B23" s="279"/>
      <c r="C23" s="505"/>
      <c r="D23" s="505"/>
      <c r="E23" s="505"/>
      <c r="F23" s="324"/>
    </row>
    <row r="24" spans="1:13" ht="12.75" customHeight="1">
      <c r="A24" s="2"/>
      <c r="B24" s="286"/>
      <c r="C24" s="286"/>
      <c r="F24" s="324"/>
    </row>
    <row r="25" spans="1:13" ht="12.75" customHeight="1">
      <c r="A25" s="139"/>
      <c r="B25" s="323"/>
      <c r="C25" s="323"/>
      <c r="F25" s="324"/>
    </row>
    <row r="26" spans="1:13" ht="12.75" customHeight="1">
      <c r="A26" s="2"/>
      <c r="B26" s="323"/>
      <c r="C26" s="323"/>
      <c r="F26" s="324"/>
    </row>
    <row r="27" spans="1:13" ht="12.75" customHeight="1">
      <c r="A27" s="2"/>
      <c r="B27" s="288"/>
      <c r="C27" s="506"/>
      <c r="D27" s="506"/>
      <c r="F27" s="324"/>
    </row>
    <row r="28" spans="1:13" ht="12.75" customHeight="1">
      <c r="A28" s="340"/>
      <c r="B28" s="324"/>
      <c r="C28" s="324"/>
      <c r="F28" s="324"/>
    </row>
    <row r="29" spans="1:13" ht="12.75" customHeight="1">
      <c r="A29" s="340"/>
      <c r="B29" s="324"/>
      <c r="C29" s="324"/>
      <c r="F29" s="324"/>
    </row>
    <row r="30" spans="1:13" ht="12.75" customHeight="1">
      <c r="A30"/>
      <c r="F30" s="324"/>
    </row>
    <row r="31" spans="1:13">
      <c r="A31"/>
      <c r="F31" s="324"/>
    </row>
    <row r="32" spans="1:13">
      <c r="A32" s="290"/>
      <c r="B32" s="278"/>
      <c r="C32" s="278"/>
      <c r="D32" s="340"/>
      <c r="E32" s="340"/>
      <c r="F32" s="48"/>
      <c r="G32" s="48"/>
      <c r="H32" s="48"/>
      <c r="I32" s="49"/>
      <c r="J32" s="48"/>
      <c r="K32" s="49"/>
      <c r="L32" s="48"/>
      <c r="M32" s="48"/>
    </row>
    <row r="33" spans="1:6">
      <c r="A33" s="290"/>
      <c r="B33" s="278"/>
      <c r="C33" s="278"/>
      <c r="D33" s="340"/>
      <c r="E33" s="340"/>
      <c r="F33" s="289"/>
    </row>
    <row r="34" spans="1:6">
      <c r="A34" s="290"/>
      <c r="B34" s="278"/>
      <c r="C34" s="278"/>
      <c r="D34" s="340"/>
      <c r="E34" s="340"/>
      <c r="F34" s="289"/>
    </row>
    <row r="35" spans="1:6">
      <c r="A35" s="290"/>
      <c r="B35" s="278"/>
      <c r="C35" s="278"/>
      <c r="D35" s="340"/>
      <c r="E35" s="340"/>
      <c r="F35" s="289"/>
    </row>
    <row r="36" spans="1:6">
      <c r="A36" s="290"/>
      <c r="B36" s="278"/>
      <c r="C36" s="278"/>
      <c r="D36" s="340"/>
      <c r="E36" s="340"/>
      <c r="F36" s="289"/>
    </row>
    <row r="37" spans="1:6">
      <c r="A37" s="290"/>
      <c r="B37" s="278"/>
      <c r="C37" s="278"/>
      <c r="D37" s="340"/>
      <c r="E37" s="340"/>
      <c r="F37" s="289"/>
    </row>
    <row r="38" spans="1:6">
      <c r="A38" s="290"/>
      <c r="B38" s="278"/>
      <c r="C38" s="278"/>
      <c r="D38" s="340"/>
      <c r="E38" s="340"/>
      <c r="F38" s="289"/>
    </row>
    <row r="39" spans="1:6">
      <c r="A39" s="290"/>
      <c r="B39" s="278"/>
      <c r="C39" s="278"/>
      <c r="D39" s="340"/>
      <c r="E39" s="340"/>
      <c r="F39" s="289"/>
    </row>
    <row r="40" spans="1:6">
      <c r="A40" s="290"/>
      <c r="B40" s="278"/>
      <c r="C40" s="278"/>
      <c r="D40" s="340"/>
      <c r="E40" s="340"/>
      <c r="F40" s="289"/>
    </row>
    <row r="41" spans="1:6">
      <c r="A41" s="290"/>
      <c r="B41" s="278"/>
      <c r="C41" s="278"/>
      <c r="D41" s="340"/>
      <c r="E41" s="340"/>
      <c r="F41" s="289"/>
    </row>
    <row r="42" spans="1:6">
      <c r="A42" s="290"/>
      <c r="B42" s="278"/>
      <c r="C42" s="278"/>
      <c r="D42" s="340"/>
      <c r="E42" s="340"/>
      <c r="F42" s="289"/>
    </row>
  </sheetData>
  <mergeCells count="11">
    <mergeCell ref="C23:E23"/>
    <mergeCell ref="C27:D27"/>
    <mergeCell ref="A1:F1"/>
    <mergeCell ref="A5:A7"/>
    <mergeCell ref="D5:E5"/>
    <mergeCell ref="D6:D7"/>
    <mergeCell ref="B6:B7"/>
    <mergeCell ref="C6:C7"/>
    <mergeCell ref="E6:E7"/>
    <mergeCell ref="B5:C5"/>
    <mergeCell ref="A3:F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>
    <oddFooter>&amp;C&amp;A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K51"/>
  <sheetViews>
    <sheetView showGridLines="0" view="pageBreakPreview" zoomScale="75" zoomScaleNormal="60" zoomScaleSheetLayoutView="75" workbookViewId="0">
      <selection activeCell="D21" sqref="D21"/>
    </sheetView>
  </sheetViews>
  <sheetFormatPr baseColWidth="10" defaultColWidth="8.42578125" defaultRowHeight="12.75"/>
  <cols>
    <col min="1" max="1" width="97.28515625" style="289" bestFit="1" customWidth="1"/>
    <col min="2" max="5" width="16.7109375" style="290" customWidth="1"/>
    <col min="6" max="6" width="16.7109375" style="278" customWidth="1"/>
    <col min="7" max="7" width="9.28515625" style="289" hidden="1" customWidth="1"/>
    <col min="8" max="8" width="9.28515625" style="289" customWidth="1"/>
    <col min="9" max="9" width="9.28515625" style="305" customWidth="1"/>
    <col min="10" max="10" width="8.42578125" style="289" customWidth="1"/>
    <col min="11" max="11" width="8.42578125" style="305" customWidth="1"/>
    <col min="12" max="16384" width="8.42578125" style="289"/>
  </cols>
  <sheetData>
    <row r="1" spans="1:11" s="21" customFormat="1" ht="18">
      <c r="A1" s="475" t="s">
        <v>88</v>
      </c>
      <c r="B1" s="475"/>
      <c r="C1" s="475"/>
      <c r="D1" s="475"/>
      <c r="E1" s="475"/>
      <c r="F1" s="475"/>
      <c r="G1" s="329"/>
      <c r="H1" s="305"/>
      <c r="I1" s="42"/>
      <c r="K1" s="42"/>
    </row>
    <row r="2" spans="1:11" ht="13.15" customHeight="1">
      <c r="A2" s="271"/>
      <c r="B2" s="303"/>
      <c r="C2" s="303"/>
      <c r="D2" s="303"/>
      <c r="E2" s="303"/>
      <c r="F2" s="303"/>
      <c r="G2" s="330"/>
      <c r="H2" s="305"/>
    </row>
    <row r="3" spans="1:11" ht="15" customHeight="1">
      <c r="A3" s="487" t="s">
        <v>234</v>
      </c>
      <c r="B3" s="487"/>
      <c r="C3" s="487"/>
      <c r="D3" s="487"/>
      <c r="E3" s="487"/>
      <c r="F3" s="487"/>
      <c r="G3" s="341"/>
      <c r="H3" s="305"/>
    </row>
    <row r="4" spans="1:11" ht="13.5" thickBot="1">
      <c r="A4" s="333"/>
      <c r="B4" s="334"/>
      <c r="C4" s="334"/>
      <c r="D4" s="334"/>
      <c r="E4" s="334"/>
      <c r="F4" s="335"/>
      <c r="G4" s="336"/>
      <c r="H4" s="337"/>
    </row>
    <row r="5" spans="1:11" ht="25.5" customHeight="1">
      <c r="A5" s="476" t="s">
        <v>21</v>
      </c>
      <c r="B5" s="507" t="s">
        <v>1</v>
      </c>
      <c r="C5" s="508"/>
      <c r="D5" s="507" t="s">
        <v>2</v>
      </c>
      <c r="E5" s="508" t="s">
        <v>2</v>
      </c>
      <c r="F5" s="342" t="s">
        <v>61</v>
      </c>
      <c r="G5" s="338"/>
      <c r="H5" s="339"/>
    </row>
    <row r="6" spans="1:11" ht="13.15" customHeight="1">
      <c r="A6" s="477"/>
      <c r="B6" s="483" t="s">
        <v>3</v>
      </c>
      <c r="C6" s="481" t="s">
        <v>64</v>
      </c>
      <c r="D6" s="483" t="s">
        <v>3</v>
      </c>
      <c r="E6" s="481" t="s">
        <v>64</v>
      </c>
      <c r="F6" s="343" t="s">
        <v>60</v>
      </c>
      <c r="G6" s="338"/>
      <c r="H6" s="339"/>
    </row>
    <row r="7" spans="1:11" ht="24.75" customHeight="1" thickBot="1">
      <c r="A7" s="478"/>
      <c r="B7" s="484"/>
      <c r="C7" s="482"/>
      <c r="D7" s="484"/>
      <c r="E7" s="482"/>
      <c r="F7" s="344" t="s">
        <v>96</v>
      </c>
      <c r="G7" s="338"/>
      <c r="H7" s="339"/>
    </row>
    <row r="8" spans="1:11" ht="14.25" customHeight="1">
      <c r="A8" s="509" t="s">
        <v>190</v>
      </c>
      <c r="B8" s="293"/>
      <c r="C8" s="255"/>
      <c r="D8" s="293"/>
      <c r="E8" s="255"/>
      <c r="F8" s="345"/>
      <c r="G8" s="336"/>
      <c r="H8" s="339"/>
      <c r="J8" s="305"/>
    </row>
    <row r="9" spans="1:11" ht="12.75" customHeight="1">
      <c r="A9" s="510"/>
      <c r="B9" s="262">
        <v>10194</v>
      </c>
      <c r="C9" s="258">
        <f>(B9/$B$13)*100</f>
        <v>42.137896825396822</v>
      </c>
      <c r="D9" s="262">
        <v>11104</v>
      </c>
      <c r="E9" s="258">
        <f>(D9/$D$13)*100</f>
        <v>41.969989038817708</v>
      </c>
      <c r="F9" s="346" t="s">
        <v>365</v>
      </c>
      <c r="G9" s="336"/>
      <c r="H9" s="332"/>
      <c r="J9" s="305"/>
    </row>
    <row r="10" spans="1:11" ht="12.75" customHeight="1">
      <c r="A10" s="260" t="s">
        <v>186</v>
      </c>
      <c r="B10" s="262">
        <v>1737</v>
      </c>
      <c r="C10" s="258">
        <f>(B10/$B$13)*100</f>
        <v>7.1800595238095237</v>
      </c>
      <c r="D10" s="262">
        <v>2081</v>
      </c>
      <c r="E10" s="258">
        <f>(D10/$D$13)*100</f>
        <v>7.8655932267452853</v>
      </c>
      <c r="F10" s="346" t="s">
        <v>365</v>
      </c>
      <c r="G10" s="137"/>
      <c r="H10" s="332"/>
      <c r="J10" s="305"/>
    </row>
    <row r="11" spans="1:11" ht="12.75" customHeight="1">
      <c r="A11" s="260" t="s">
        <v>189</v>
      </c>
      <c r="B11" s="262">
        <v>12261</v>
      </c>
      <c r="C11" s="258">
        <f>(B11/$B$13)*100</f>
        <v>50.682043650793652</v>
      </c>
      <c r="D11" s="262">
        <v>13272</v>
      </c>
      <c r="E11" s="258">
        <f>(D11/$D$13)*100</f>
        <v>50.164417734437009</v>
      </c>
      <c r="F11" s="346" t="s">
        <v>365</v>
      </c>
      <c r="G11" s="336"/>
      <c r="H11" s="332"/>
      <c r="J11" s="305"/>
    </row>
    <row r="12" spans="1:11" ht="12.75" customHeight="1">
      <c r="A12" s="256"/>
      <c r="B12" s="262"/>
      <c r="C12" s="258"/>
      <c r="D12" s="262"/>
      <c r="E12" s="258"/>
      <c r="F12" s="263"/>
      <c r="H12" s="305"/>
      <c r="J12" s="305"/>
    </row>
    <row r="13" spans="1:11" ht="12.75" customHeight="1" thickBot="1">
      <c r="A13" s="172" t="s">
        <v>72</v>
      </c>
      <c r="B13" s="173">
        <f>SUM(B9:B11)</f>
        <v>24192</v>
      </c>
      <c r="C13" s="174">
        <f>SUM(C9:C11)</f>
        <v>100</v>
      </c>
      <c r="D13" s="173">
        <f>SUM(D9:D11)</f>
        <v>26457</v>
      </c>
      <c r="E13" s="174">
        <f>SUM(E9:E11)</f>
        <v>100</v>
      </c>
      <c r="F13" s="175">
        <v>10</v>
      </c>
      <c r="H13" s="305"/>
      <c r="J13" s="305"/>
    </row>
    <row r="14" spans="1:11" ht="21.75" customHeight="1">
      <c r="A14" s="492" t="s">
        <v>363</v>
      </c>
      <c r="B14" s="492"/>
      <c r="C14" s="492"/>
      <c r="D14" s="492"/>
      <c r="E14" s="80"/>
      <c r="F14" s="276"/>
    </row>
    <row r="15" spans="1:11" ht="12.75" customHeight="1">
      <c r="A15" s="463" t="s">
        <v>366</v>
      </c>
      <c r="B15" s="277"/>
      <c r="C15" s="326"/>
      <c r="D15" s="277"/>
      <c r="E15" s="326"/>
      <c r="F15" s="326"/>
    </row>
    <row r="16" spans="1:11" ht="12.75" customHeight="1">
      <c r="A16" s="271" t="s">
        <v>187</v>
      </c>
      <c r="B16" s="271"/>
      <c r="C16" s="271"/>
      <c r="D16" s="277"/>
      <c r="E16" s="326"/>
      <c r="F16" s="326"/>
    </row>
    <row r="17" spans="1:11" s="349" customFormat="1" ht="12.75" customHeight="1">
      <c r="A17" s="347" t="s">
        <v>181</v>
      </c>
      <c r="B17" s="347"/>
      <c r="C17" s="347"/>
      <c r="D17" s="348"/>
      <c r="I17" s="350"/>
      <c r="K17" s="350"/>
    </row>
    <row r="18" spans="1:11" s="349" customFormat="1" ht="12.75" customHeight="1">
      <c r="A18" s="347" t="s">
        <v>182</v>
      </c>
      <c r="B18" s="347"/>
      <c r="C18" s="347"/>
      <c r="D18" s="348"/>
      <c r="I18" s="350"/>
      <c r="K18" s="350"/>
    </row>
    <row r="19" spans="1:11" s="349" customFormat="1" ht="12.75" customHeight="1">
      <c r="A19" s="347" t="s">
        <v>367</v>
      </c>
      <c r="B19" s="347"/>
      <c r="C19" s="347"/>
      <c r="D19" s="348"/>
      <c r="I19" s="350"/>
      <c r="K19" s="350"/>
    </row>
    <row r="20" spans="1:11" s="349" customFormat="1" ht="12.75" customHeight="1">
      <c r="A20" s="347" t="s">
        <v>183</v>
      </c>
      <c r="B20" s="347"/>
      <c r="C20" s="347"/>
      <c r="D20" s="348"/>
      <c r="I20" s="350"/>
      <c r="K20" s="350"/>
    </row>
    <row r="21" spans="1:11" ht="12.75" customHeight="1">
      <c r="A21" s="271" t="s">
        <v>188</v>
      </c>
      <c r="B21" s="271"/>
      <c r="C21" s="271"/>
      <c r="D21" s="277"/>
      <c r="E21" s="326"/>
      <c r="F21" s="326"/>
    </row>
    <row r="22" spans="1:11" ht="12.75" customHeight="1">
      <c r="A22" s="347" t="s">
        <v>184</v>
      </c>
      <c r="B22" s="271"/>
      <c r="C22" s="271"/>
      <c r="D22" s="277"/>
      <c r="E22" s="326"/>
      <c r="F22" s="326"/>
    </row>
    <row r="23" spans="1:11" ht="12.75" customHeight="1">
      <c r="A23" s="347" t="s">
        <v>185</v>
      </c>
      <c r="B23" s="271"/>
      <c r="C23" s="271"/>
      <c r="D23" s="277"/>
      <c r="E23" s="326"/>
      <c r="F23" s="326"/>
    </row>
    <row r="24" spans="1:11" ht="12.75" customHeight="1">
      <c r="A24" s="271" t="s">
        <v>368</v>
      </c>
      <c r="B24" s="277"/>
      <c r="C24" s="326"/>
      <c r="D24" s="277"/>
      <c r="E24" s="326"/>
      <c r="F24" s="326"/>
    </row>
    <row r="25" spans="1:11" ht="12.75" customHeight="1">
      <c r="A25" s="271"/>
      <c r="B25" s="277"/>
      <c r="C25" s="326"/>
      <c r="D25" s="277"/>
      <c r="E25" s="326"/>
      <c r="F25" s="326"/>
    </row>
    <row r="26" spans="1:11" ht="12.75" customHeight="1">
      <c r="A26" s="271"/>
      <c r="B26" s="277"/>
      <c r="C26" s="326"/>
      <c r="D26" s="277"/>
      <c r="E26" s="326"/>
      <c r="F26" s="326"/>
    </row>
    <row r="27" spans="1:11" ht="12.75" customHeight="1">
      <c r="A27" s="271"/>
      <c r="B27" s="277"/>
      <c r="C27" s="326"/>
      <c r="D27" s="277"/>
      <c r="E27" s="326"/>
      <c r="F27" s="326"/>
    </row>
    <row r="28" spans="1:11" ht="12.75" customHeight="1">
      <c r="A28" s="271"/>
      <c r="B28" s="277"/>
      <c r="C28" s="326"/>
      <c r="D28" s="277"/>
      <c r="E28" s="326"/>
      <c r="F28" s="326"/>
    </row>
    <row r="29" spans="1:11" ht="12.75" customHeight="1">
      <c r="A29" s="271"/>
      <c r="B29" s="277"/>
      <c r="C29" s="326"/>
      <c r="D29" s="277"/>
      <c r="E29" s="326"/>
      <c r="F29" s="326"/>
    </row>
    <row r="30" spans="1:11" ht="12.75" customHeight="1">
      <c r="A30" s="271"/>
      <c r="B30" s="277"/>
      <c r="C30" s="326"/>
      <c r="D30" s="277"/>
      <c r="E30" s="326"/>
      <c r="F30" s="326"/>
    </row>
    <row r="31" spans="1:11" ht="12.75" customHeight="1">
      <c r="A31" s="271"/>
      <c r="B31" s="277"/>
      <c r="C31" s="326"/>
      <c r="D31" s="277"/>
      <c r="E31" s="326"/>
      <c r="F31" s="326"/>
    </row>
    <row r="32" spans="1:11" ht="12.75" customHeight="1">
      <c r="A32" s="271"/>
      <c r="B32" s="277"/>
      <c r="C32" s="326"/>
      <c r="D32" s="277"/>
      <c r="E32" s="326"/>
      <c r="F32" s="326"/>
    </row>
    <row r="33" spans="1:11" ht="12.75" customHeight="1">
      <c r="A33" s="271"/>
      <c r="B33" s="277"/>
      <c r="C33" s="326"/>
      <c r="D33" s="277"/>
      <c r="E33" s="326"/>
      <c r="F33" s="326"/>
    </row>
    <row r="34" spans="1:11" ht="12.75" customHeight="1">
      <c r="A34" s="271"/>
      <c r="B34" s="277"/>
      <c r="C34" s="326"/>
      <c r="D34" s="277"/>
      <c r="E34" s="326"/>
      <c r="F34" s="326"/>
    </row>
    <row r="35" spans="1:11" ht="12.75" customHeight="1">
      <c r="A35" s="271"/>
      <c r="B35" s="277"/>
      <c r="C35" s="326"/>
      <c r="D35" s="277"/>
      <c r="E35" s="326"/>
      <c r="F35" s="326"/>
    </row>
    <row r="36" spans="1:11" ht="12.75" customHeight="1">
      <c r="A36" s="271"/>
      <c r="B36" s="277"/>
      <c r="C36" s="326"/>
      <c r="D36" s="277"/>
      <c r="E36" s="326"/>
      <c r="F36" s="326"/>
      <c r="K36" s="289"/>
    </row>
    <row r="37" spans="1:11" ht="12.75" customHeight="1">
      <c r="A37" s="271"/>
      <c r="B37" s="277"/>
      <c r="C37" s="326"/>
      <c r="D37" s="277"/>
      <c r="E37" s="326"/>
      <c r="F37" s="326"/>
      <c r="K37" s="289"/>
    </row>
    <row r="38" spans="1:11" ht="12.75" customHeight="1">
      <c r="A38" s="271"/>
      <c r="B38" s="277"/>
      <c r="C38" s="326"/>
      <c r="D38" s="277"/>
      <c r="E38" s="326"/>
      <c r="F38" s="326"/>
      <c r="K38" s="289"/>
    </row>
    <row r="39" spans="1:11" ht="12.75" customHeight="1">
      <c r="A39" s="271"/>
      <c r="B39" s="277"/>
      <c r="C39" s="326"/>
      <c r="D39" s="277"/>
      <c r="E39" s="326"/>
      <c r="F39" s="326"/>
      <c r="K39" s="289"/>
    </row>
    <row r="40" spans="1:11" ht="12.75" customHeight="1">
      <c r="A40" s="271"/>
      <c r="B40" s="277"/>
      <c r="C40" s="326"/>
      <c r="D40" s="277"/>
      <c r="E40" s="326"/>
      <c r="F40" s="326"/>
      <c r="K40" s="289"/>
    </row>
    <row r="41" spans="1:11" ht="12.75" customHeight="1">
      <c r="A41" s="271"/>
      <c r="B41" s="277"/>
      <c r="C41" s="326"/>
      <c r="D41" s="277"/>
      <c r="E41" s="326"/>
      <c r="F41" s="326"/>
      <c r="K41" s="289"/>
    </row>
    <row r="42" spans="1:11" ht="12.75" customHeight="1">
      <c r="A42" s="271"/>
      <c r="B42" s="277"/>
      <c r="C42" s="326"/>
      <c r="D42" s="277"/>
      <c r="E42" s="326"/>
      <c r="F42" s="326"/>
    </row>
    <row r="43" spans="1:11" ht="12.75" customHeight="1">
      <c r="A43" s="271"/>
      <c r="B43" s="277"/>
      <c r="C43" s="326"/>
      <c r="D43" s="277"/>
      <c r="E43" s="326"/>
      <c r="F43" s="326"/>
    </row>
    <row r="44" spans="1:11" ht="12.75" customHeight="1">
      <c r="A44" s="271"/>
      <c r="B44" s="277"/>
      <c r="C44" s="326"/>
      <c r="D44" s="277"/>
      <c r="E44" s="326"/>
      <c r="F44" s="326"/>
    </row>
    <row r="45" spans="1:11" ht="12.75" customHeight="1">
      <c r="A45" s="271"/>
      <c r="B45" s="277"/>
      <c r="C45" s="326"/>
      <c r="D45" s="277"/>
      <c r="E45" s="326"/>
      <c r="F45" s="326"/>
    </row>
    <row r="46" spans="1:11" ht="12.75" customHeight="1">
      <c r="A46" s="271"/>
      <c r="B46" s="277"/>
      <c r="C46" s="326"/>
      <c r="D46" s="277"/>
      <c r="E46" s="326"/>
      <c r="F46" s="326"/>
    </row>
    <row r="47" spans="1:11" ht="12.75" customHeight="1">
      <c r="A47" s="271"/>
      <c r="B47" s="277"/>
      <c r="C47" s="326"/>
      <c r="D47" s="277"/>
      <c r="E47" s="326"/>
      <c r="F47" s="326"/>
    </row>
    <row r="48" spans="1:11" ht="12.75" customHeight="1">
      <c r="A48" s="271"/>
      <c r="B48" s="277"/>
      <c r="C48" s="326"/>
      <c r="D48" s="277"/>
      <c r="E48" s="326"/>
      <c r="F48" s="326"/>
    </row>
    <row r="49" spans="1:6" ht="12.75" customHeight="1">
      <c r="A49" s="271"/>
      <c r="B49" s="277"/>
      <c r="C49" s="326"/>
      <c r="D49" s="277"/>
      <c r="E49" s="326"/>
      <c r="F49" s="326"/>
    </row>
    <row r="50" spans="1:6" ht="24" customHeight="1">
      <c r="A50" s="351"/>
      <c r="B50" s="351"/>
      <c r="C50" s="351"/>
      <c r="D50" s="351"/>
      <c r="E50" s="351"/>
      <c r="F50" s="351"/>
    </row>
    <row r="51" spans="1:6">
      <c r="A51" s="351"/>
      <c r="B51" s="351"/>
      <c r="C51" s="351"/>
      <c r="D51" s="351"/>
      <c r="E51" s="351"/>
      <c r="F51" s="351"/>
    </row>
  </sheetData>
  <mergeCells count="11">
    <mergeCell ref="E6:E7"/>
    <mergeCell ref="A14:D14"/>
    <mergeCell ref="A3:F3"/>
    <mergeCell ref="A1:F1"/>
    <mergeCell ref="A5:A7"/>
    <mergeCell ref="B5:C5"/>
    <mergeCell ref="D5:E5"/>
    <mergeCell ref="B6:B7"/>
    <mergeCell ref="C6:C7"/>
    <mergeCell ref="D6:D7"/>
    <mergeCell ref="A8:A9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5" orientation="portrait" r:id="rId1"/>
  <headerFooter alignWithMargins="0">
    <oddFooter>&amp;C&amp;A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M37"/>
  <sheetViews>
    <sheetView showGridLines="0" view="pageBreakPreview" zoomScale="75" zoomScaleNormal="75" zoomScaleSheetLayoutView="75" workbookViewId="0">
      <selection activeCell="D21" sqref="D21"/>
    </sheetView>
  </sheetViews>
  <sheetFormatPr baseColWidth="10" defaultColWidth="8.42578125" defaultRowHeight="12.75"/>
  <cols>
    <col min="1" max="1" width="77.7109375" style="289" customWidth="1"/>
    <col min="2" max="5" width="19.7109375" style="290" customWidth="1"/>
    <col min="6" max="6" width="19.7109375" style="278" customWidth="1"/>
    <col min="7" max="7" width="9.28515625" style="289" hidden="1" customWidth="1"/>
    <col min="8" max="8" width="9.28515625" style="289" customWidth="1"/>
    <col min="9" max="9" width="9.28515625" style="305" customWidth="1"/>
    <col min="10" max="10" width="8.42578125" style="289" customWidth="1"/>
    <col min="11" max="11" width="8.42578125" style="305" customWidth="1"/>
    <col min="12" max="16384" width="8.42578125" style="289"/>
  </cols>
  <sheetData>
    <row r="1" spans="1:11" s="21" customFormat="1" ht="18">
      <c r="A1" s="475" t="s">
        <v>88</v>
      </c>
      <c r="B1" s="475"/>
      <c r="C1" s="475"/>
      <c r="D1" s="475"/>
      <c r="E1" s="475"/>
      <c r="F1" s="475"/>
      <c r="G1" s="329"/>
      <c r="H1" s="305"/>
      <c r="I1" s="42"/>
      <c r="K1" s="42"/>
    </row>
    <row r="2" spans="1:11" ht="13.15" customHeight="1">
      <c r="A2" s="271"/>
      <c r="B2" s="303"/>
      <c r="C2" s="303"/>
      <c r="D2" s="303"/>
      <c r="E2" s="303"/>
      <c r="F2" s="303"/>
      <c r="G2" s="330"/>
      <c r="H2" s="305"/>
    </row>
    <row r="3" spans="1:11" ht="15" customHeight="1">
      <c r="A3" s="487" t="s">
        <v>228</v>
      </c>
      <c r="B3" s="487"/>
      <c r="C3" s="487"/>
      <c r="D3" s="487"/>
      <c r="E3" s="487"/>
      <c r="F3" s="487"/>
      <c r="G3" s="341"/>
      <c r="H3" s="305"/>
    </row>
    <row r="4" spans="1:11" ht="13.5" thickBot="1">
      <c r="A4" s="333"/>
      <c r="B4" s="334"/>
      <c r="C4" s="334"/>
      <c r="D4" s="334"/>
      <c r="E4" s="334"/>
      <c r="F4" s="335"/>
      <c r="G4" s="336"/>
      <c r="H4" s="273"/>
    </row>
    <row r="5" spans="1:11" ht="24" customHeight="1">
      <c r="A5" s="476" t="s">
        <v>21</v>
      </c>
      <c r="B5" s="507" t="s">
        <v>1</v>
      </c>
      <c r="C5" s="508"/>
      <c r="D5" s="507" t="s">
        <v>2</v>
      </c>
      <c r="E5" s="508" t="s">
        <v>2</v>
      </c>
      <c r="F5" s="342" t="s">
        <v>61</v>
      </c>
      <c r="G5" s="338"/>
      <c r="H5" s="339"/>
    </row>
    <row r="6" spans="1:11" ht="13.15" customHeight="1">
      <c r="A6" s="477"/>
      <c r="B6" s="483" t="s">
        <v>3</v>
      </c>
      <c r="C6" s="481" t="s">
        <v>64</v>
      </c>
      <c r="D6" s="483" t="s">
        <v>3</v>
      </c>
      <c r="E6" s="481" t="s">
        <v>64</v>
      </c>
      <c r="F6" s="343" t="s">
        <v>60</v>
      </c>
      <c r="G6" s="338"/>
      <c r="H6" s="339"/>
    </row>
    <row r="7" spans="1:11" ht="28.5" customHeight="1" thickBot="1">
      <c r="A7" s="478"/>
      <c r="B7" s="484"/>
      <c r="C7" s="482"/>
      <c r="D7" s="484"/>
      <c r="E7" s="482"/>
      <c r="F7" s="344" t="s">
        <v>97</v>
      </c>
      <c r="G7" s="338"/>
      <c r="H7" s="339"/>
    </row>
    <row r="8" spans="1:11" ht="18.75" customHeight="1">
      <c r="A8" s="267" t="s">
        <v>137</v>
      </c>
      <c r="B8" s="293">
        <v>15242</v>
      </c>
      <c r="C8" s="255">
        <f>(B8/$B$13)*100</f>
        <v>67.94454598136673</v>
      </c>
      <c r="D8" s="293">
        <v>18186</v>
      </c>
      <c r="E8" s="255">
        <f>(D8/$D$13)*100</f>
        <v>65.047571357035551</v>
      </c>
      <c r="F8" s="345">
        <v>67.466249340447021</v>
      </c>
      <c r="G8" s="336"/>
      <c r="H8" s="332"/>
      <c r="J8" s="305"/>
    </row>
    <row r="9" spans="1:11" ht="12.75" customHeight="1">
      <c r="A9" s="260" t="s">
        <v>138</v>
      </c>
      <c r="B9" s="262">
        <v>269</v>
      </c>
      <c r="C9" s="258">
        <f>(B9/$B$13)*100</f>
        <v>1.1991262871662283</v>
      </c>
      <c r="D9" s="262">
        <v>455</v>
      </c>
      <c r="E9" s="258">
        <f>(D9/$D$13)*100</f>
        <v>1.6274411617426141</v>
      </c>
      <c r="F9" s="346">
        <v>17.406233760534146</v>
      </c>
      <c r="G9" s="137"/>
      <c r="H9" s="332"/>
      <c r="J9" s="305"/>
    </row>
    <row r="10" spans="1:11" ht="12.75" customHeight="1">
      <c r="A10" s="260" t="s">
        <v>133</v>
      </c>
      <c r="B10" s="262">
        <v>3110</v>
      </c>
      <c r="C10" s="258">
        <f>(B10/$B$13)*100</f>
        <v>13.863504658315872</v>
      </c>
      <c r="D10" s="262">
        <v>3826</v>
      </c>
      <c r="E10" s="258">
        <f>(D10/$D$13)*100</f>
        <v>13.684812933686244</v>
      </c>
      <c r="F10" s="346">
        <v>6.5981230294452384</v>
      </c>
      <c r="G10" s="336"/>
      <c r="H10" s="332"/>
      <c r="J10" s="305"/>
    </row>
    <row r="11" spans="1:11" ht="12.75" customHeight="1">
      <c r="A11" s="260" t="s">
        <v>142</v>
      </c>
      <c r="B11" s="262">
        <v>3812</v>
      </c>
      <c r="C11" s="258">
        <f>(B11/$B$13)*100</f>
        <v>16.992823073151161</v>
      </c>
      <c r="D11" s="262">
        <v>5491</v>
      </c>
      <c r="E11" s="258">
        <f>(D11/$D$13)*100</f>
        <v>19.640174547535587</v>
      </c>
      <c r="F11" s="346">
        <v>8.5293938695735871</v>
      </c>
      <c r="G11" s="336"/>
      <c r="H11" s="332"/>
      <c r="J11" s="305"/>
    </row>
    <row r="12" spans="1:11" ht="12.75" customHeight="1">
      <c r="A12" s="256"/>
      <c r="B12" s="262"/>
      <c r="C12" s="258"/>
      <c r="D12" s="262"/>
      <c r="E12" s="258"/>
      <c r="F12" s="263"/>
      <c r="H12" s="305"/>
      <c r="J12" s="305"/>
    </row>
    <row r="13" spans="1:11" ht="12.75" customHeight="1" thickBot="1">
      <c r="A13" s="172" t="s">
        <v>86</v>
      </c>
      <c r="B13" s="173">
        <f>SUM(B8:B11)</f>
        <v>22433</v>
      </c>
      <c r="C13" s="174">
        <f>SUM(C8:C11)</f>
        <v>99.999999999999986</v>
      </c>
      <c r="D13" s="173">
        <f>SUM(D8:D11)</f>
        <v>27958</v>
      </c>
      <c r="E13" s="174">
        <f>SUM(E8:E11)</f>
        <v>100</v>
      </c>
      <c r="F13" s="175">
        <v>99.999999999999986</v>
      </c>
      <c r="H13" s="305"/>
      <c r="J13" s="305"/>
    </row>
    <row r="14" spans="1:11" ht="18" customHeight="1">
      <c r="A14" s="492" t="s">
        <v>363</v>
      </c>
      <c r="B14" s="492"/>
      <c r="C14" s="269"/>
      <c r="D14" s="80"/>
      <c r="E14" s="80"/>
      <c r="F14" s="276"/>
    </row>
    <row r="15" spans="1:11" ht="12.75" customHeight="1">
      <c r="A15" s="463" t="s">
        <v>364</v>
      </c>
      <c r="B15" s="277"/>
      <c r="C15" s="326"/>
      <c r="D15" s="277"/>
      <c r="E15" s="326"/>
      <c r="F15" s="326"/>
    </row>
    <row r="16" spans="1:11" ht="12.75" customHeight="1">
      <c r="A16" s="271" t="s">
        <v>139</v>
      </c>
      <c r="B16" s="277"/>
      <c r="C16" s="326"/>
      <c r="D16" s="277"/>
      <c r="E16" s="326"/>
      <c r="F16" s="326"/>
    </row>
    <row r="17" spans="1:13" ht="12.75" customHeight="1">
      <c r="A17" s="271" t="s">
        <v>140</v>
      </c>
      <c r="B17" s="277"/>
      <c r="C17" s="326"/>
      <c r="D17" s="277"/>
      <c r="E17" s="326"/>
      <c r="F17" s="326"/>
    </row>
    <row r="18" spans="1:13" ht="12.75" customHeight="1">
      <c r="A18" s="271" t="s">
        <v>141</v>
      </c>
      <c r="B18" s="277"/>
      <c r="C18" s="326"/>
      <c r="D18" s="277"/>
      <c r="E18" s="326"/>
      <c r="F18" s="326"/>
    </row>
    <row r="19" spans="1:13" ht="12.75" customHeight="1">
      <c r="A19" s="271" t="s">
        <v>143</v>
      </c>
      <c r="B19" s="277"/>
      <c r="C19" s="326"/>
      <c r="D19" s="277"/>
      <c r="E19" s="326"/>
      <c r="F19" s="326"/>
    </row>
    <row r="20" spans="1:13" ht="12.75" customHeight="1">
      <c r="A20" s="271" t="s">
        <v>144</v>
      </c>
      <c r="B20" s="277"/>
      <c r="C20" s="326"/>
      <c r="D20" s="277"/>
      <c r="E20" s="326"/>
      <c r="F20" s="326"/>
    </row>
    <row r="21" spans="1:13" ht="12.75" customHeight="1">
      <c r="A21" s="271" t="s">
        <v>145</v>
      </c>
      <c r="B21" s="277"/>
      <c r="C21" s="326"/>
      <c r="D21" s="277"/>
      <c r="E21" s="326"/>
      <c r="F21" s="326"/>
    </row>
    <row r="22" spans="1:13" ht="12.75" customHeight="1">
      <c r="A22" s="271" t="s">
        <v>146</v>
      </c>
      <c r="B22" s="277"/>
      <c r="C22" s="326"/>
      <c r="D22" s="277"/>
      <c r="E22" s="326"/>
      <c r="F22" s="326"/>
    </row>
    <row r="23" spans="1:13" ht="12.75" customHeight="1">
      <c r="A23" s="271"/>
      <c r="B23" s="277"/>
      <c r="C23" s="326"/>
      <c r="D23" s="277"/>
      <c r="E23" s="326"/>
      <c r="F23" s="326"/>
    </row>
    <row r="24" spans="1:13">
      <c r="A24" s="290"/>
      <c r="B24" s="278"/>
      <c r="C24" s="278"/>
      <c r="D24" s="340"/>
      <c r="E24" s="340"/>
      <c r="F24" s="289"/>
    </row>
    <row r="25" spans="1:13">
      <c r="A25" s="290"/>
      <c r="B25" s="278"/>
      <c r="C25" s="278"/>
      <c r="D25" s="340"/>
      <c r="E25" s="340"/>
      <c r="F25" s="289"/>
    </row>
    <row r="26" spans="1:13">
      <c r="A26" s="290"/>
      <c r="B26" s="278"/>
      <c r="C26" s="278"/>
      <c r="D26" s="340"/>
      <c r="E26" s="340"/>
      <c r="F26" s="289"/>
    </row>
    <row r="27" spans="1:13">
      <c r="A27" s="290"/>
      <c r="B27" s="278"/>
      <c r="C27" s="278"/>
      <c r="D27" s="340"/>
      <c r="E27" s="340"/>
      <c r="F27" s="48"/>
      <c r="G27" s="48"/>
      <c r="H27" s="48"/>
      <c r="I27" s="49"/>
      <c r="J27" s="48"/>
      <c r="K27" s="49"/>
      <c r="L27" s="48"/>
      <c r="M27" s="48"/>
    </row>
    <row r="28" spans="1:13">
      <c r="A28" s="290"/>
      <c r="B28" s="278"/>
      <c r="C28" s="278"/>
      <c r="D28" s="340"/>
      <c r="E28" s="340"/>
      <c r="F28" s="289"/>
    </row>
    <row r="29" spans="1:13">
      <c r="A29" s="290"/>
      <c r="B29" s="278"/>
      <c r="C29" s="278"/>
      <c r="D29" s="340"/>
      <c r="E29" s="340"/>
      <c r="F29" s="289"/>
    </row>
    <row r="30" spans="1:13">
      <c r="A30" s="290"/>
      <c r="B30" s="278"/>
      <c r="C30" s="278"/>
      <c r="D30" s="340"/>
      <c r="E30" s="340"/>
      <c r="F30" s="289"/>
    </row>
    <row r="31" spans="1:13">
      <c r="A31" s="290"/>
      <c r="B31" s="278"/>
      <c r="C31" s="278"/>
      <c r="D31" s="340"/>
      <c r="E31" s="340"/>
      <c r="F31" s="289"/>
    </row>
    <row r="32" spans="1:13">
      <c r="A32" s="290"/>
      <c r="B32" s="278"/>
      <c r="C32" s="278"/>
      <c r="D32" s="340"/>
      <c r="E32" s="340"/>
      <c r="F32" s="289"/>
    </row>
    <row r="33" spans="1:6">
      <c r="A33" s="290"/>
      <c r="B33" s="278"/>
      <c r="C33" s="278"/>
      <c r="D33" s="340"/>
      <c r="E33" s="340"/>
      <c r="F33" s="289"/>
    </row>
    <row r="34" spans="1:6">
      <c r="A34" s="290"/>
      <c r="B34" s="278"/>
      <c r="C34" s="278"/>
      <c r="D34" s="340"/>
      <c r="E34" s="340"/>
      <c r="F34" s="289"/>
    </row>
    <row r="35" spans="1:6">
      <c r="A35" s="290"/>
      <c r="B35" s="278"/>
      <c r="C35" s="278"/>
      <c r="D35" s="340"/>
      <c r="E35" s="340"/>
      <c r="F35" s="289"/>
    </row>
    <row r="36" spans="1:6">
      <c r="A36" s="290"/>
      <c r="B36" s="278"/>
      <c r="C36" s="278"/>
      <c r="D36" s="340"/>
      <c r="E36" s="340"/>
      <c r="F36" s="289"/>
    </row>
    <row r="37" spans="1:6">
      <c r="A37" s="290"/>
      <c r="B37" s="278"/>
      <c r="C37" s="278"/>
      <c r="D37" s="340"/>
      <c r="E37" s="340"/>
      <c r="F37" s="289"/>
    </row>
  </sheetData>
  <mergeCells count="10">
    <mergeCell ref="A14:B14"/>
    <mergeCell ref="A3:F3"/>
    <mergeCell ref="A1:F1"/>
    <mergeCell ref="A5:A7"/>
    <mergeCell ref="B5:C5"/>
    <mergeCell ref="D5:E5"/>
    <mergeCell ref="B6:B7"/>
    <mergeCell ref="C6:C7"/>
    <mergeCell ref="D6:D7"/>
    <mergeCell ref="E6:E7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>
    <oddFooter>&amp;C&amp;A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J31"/>
  <sheetViews>
    <sheetView showGridLines="0" view="pageBreakPreview" zoomScale="75" zoomScaleNormal="75" zoomScaleSheetLayoutView="75" workbookViewId="0">
      <selection activeCell="D21" sqref="D21"/>
    </sheetView>
  </sheetViews>
  <sheetFormatPr baseColWidth="10" defaultRowHeight="12.75"/>
  <cols>
    <col min="1" max="1" width="74.140625" style="289" customWidth="1"/>
    <col min="2" max="2" width="18.42578125" style="326" customWidth="1"/>
    <col min="3" max="7" width="12.7109375" style="326" customWidth="1"/>
    <col min="8" max="8" width="6.7109375" style="289" customWidth="1"/>
    <col min="9" max="9" width="12.7109375" style="289" customWidth="1"/>
    <col min="10" max="16384" width="11.42578125" style="289"/>
  </cols>
  <sheetData>
    <row r="1" spans="1:10" s="21" customFormat="1" ht="18" customHeight="1">
      <c r="A1" s="511" t="s">
        <v>88</v>
      </c>
      <c r="B1" s="511"/>
      <c r="C1" s="511"/>
      <c r="D1" s="511"/>
      <c r="E1" s="511"/>
      <c r="F1" s="511"/>
      <c r="G1" s="511"/>
    </row>
    <row r="2" spans="1:10" ht="12.75" customHeight="1">
      <c r="A2" s="273"/>
      <c r="B2" s="303"/>
      <c r="C2" s="303"/>
      <c r="D2" s="303"/>
      <c r="E2" s="303"/>
      <c r="F2" s="303"/>
      <c r="G2" s="303"/>
    </row>
    <row r="3" spans="1:10" ht="15" customHeight="1">
      <c r="A3" s="487" t="s">
        <v>105</v>
      </c>
      <c r="B3" s="487"/>
      <c r="C3" s="487"/>
      <c r="D3" s="487"/>
      <c r="E3" s="487"/>
      <c r="F3" s="487"/>
      <c r="G3" s="487"/>
      <c r="H3" s="305"/>
      <c r="I3" s="305"/>
      <c r="J3" s="305"/>
    </row>
    <row r="4" spans="1:10" ht="15" customHeight="1">
      <c r="A4" s="487" t="s">
        <v>362</v>
      </c>
      <c r="B4" s="487"/>
      <c r="C4" s="487"/>
      <c r="D4" s="487"/>
      <c r="E4" s="487"/>
      <c r="F4" s="487"/>
      <c r="G4" s="487"/>
      <c r="H4" s="305"/>
      <c r="I4" s="305"/>
      <c r="J4" s="305"/>
    </row>
    <row r="5" spans="1:10" ht="12.75" customHeight="1" thickBot="1">
      <c r="A5" s="63"/>
      <c r="B5" s="63"/>
      <c r="C5" s="63"/>
      <c r="D5" s="63"/>
      <c r="E5" s="63"/>
      <c r="F5" s="63"/>
      <c r="G5" s="352"/>
      <c r="H5" s="305"/>
      <c r="I5" s="305"/>
      <c r="J5" s="305"/>
    </row>
    <row r="6" spans="1:10" ht="18.75" customHeight="1">
      <c r="A6" s="476" t="s">
        <v>21</v>
      </c>
      <c r="B6" s="485" t="s">
        <v>1</v>
      </c>
      <c r="C6" s="512"/>
      <c r="D6" s="486"/>
      <c r="E6" s="485" t="s">
        <v>2</v>
      </c>
      <c r="F6" s="512"/>
      <c r="G6" s="512"/>
      <c r="I6" s="303"/>
    </row>
    <row r="7" spans="1:10" ht="33" customHeight="1" thickBot="1">
      <c r="A7" s="478"/>
      <c r="B7" s="280">
        <v>2016</v>
      </c>
      <c r="C7" s="280">
        <v>2017</v>
      </c>
      <c r="D7" s="281" t="s">
        <v>229</v>
      </c>
      <c r="E7" s="280">
        <v>2016</v>
      </c>
      <c r="F7" s="280">
        <v>2017</v>
      </c>
      <c r="G7" s="281" t="s">
        <v>229</v>
      </c>
      <c r="H7" s="326"/>
      <c r="I7" s="286"/>
    </row>
    <row r="8" spans="1:10" ht="25.5" customHeight="1">
      <c r="A8" s="282" t="s">
        <v>216</v>
      </c>
      <c r="B8" s="312">
        <v>3810</v>
      </c>
      <c r="C8" s="312">
        <v>3830</v>
      </c>
      <c r="D8" s="255">
        <f>((C8-B8)/B8)*100</f>
        <v>0.52493438320209973</v>
      </c>
      <c r="E8" s="312">
        <v>4626</v>
      </c>
      <c r="F8" s="312">
        <v>4673</v>
      </c>
      <c r="G8" s="283">
        <f>((F8-E8)/E8)*100</f>
        <v>1.01599654128837</v>
      </c>
      <c r="I8" s="353"/>
    </row>
    <row r="9" spans="1:10" ht="12.75" customHeight="1">
      <c r="A9" s="284" t="s">
        <v>217</v>
      </c>
      <c r="B9" s="257">
        <v>632</v>
      </c>
      <c r="C9" s="257">
        <v>622</v>
      </c>
      <c r="D9" s="258">
        <f t="shared" ref="D9:D15" si="0">((C9-B9)/B9)*100</f>
        <v>-1.5822784810126582</v>
      </c>
      <c r="E9" s="257">
        <v>837</v>
      </c>
      <c r="F9" s="257">
        <v>840</v>
      </c>
      <c r="G9" s="274">
        <f t="shared" ref="G9:G15" si="1">((F9-E9)/E9)*100</f>
        <v>0.35842293906810035</v>
      </c>
      <c r="I9" s="286"/>
    </row>
    <row r="10" spans="1:10" ht="12.75" customHeight="1">
      <c r="A10" s="284" t="s">
        <v>218</v>
      </c>
      <c r="B10" s="257">
        <v>1401</v>
      </c>
      <c r="C10" s="257">
        <v>1423</v>
      </c>
      <c r="D10" s="258">
        <f t="shared" si="0"/>
        <v>1.5703069236259815</v>
      </c>
      <c r="E10" s="257">
        <v>1715</v>
      </c>
      <c r="F10" s="257">
        <v>1748</v>
      </c>
      <c r="G10" s="274">
        <f t="shared" si="1"/>
        <v>1.9241982507288629</v>
      </c>
      <c r="I10" s="353"/>
    </row>
    <row r="11" spans="1:10" ht="12.75" customHeight="1">
      <c r="A11" s="284" t="s">
        <v>219</v>
      </c>
      <c r="B11" s="257">
        <v>1577</v>
      </c>
      <c r="C11" s="257">
        <v>1655</v>
      </c>
      <c r="D11" s="258">
        <f t="shared" si="0"/>
        <v>4.9461001902346231</v>
      </c>
      <c r="E11" s="257">
        <v>1841</v>
      </c>
      <c r="F11" s="257">
        <v>1922</v>
      </c>
      <c r="G11" s="274">
        <f t="shared" si="1"/>
        <v>4.3997827267789242</v>
      </c>
      <c r="I11" s="286"/>
    </row>
    <row r="12" spans="1:10" ht="12.75" customHeight="1">
      <c r="A12" s="284" t="s">
        <v>220</v>
      </c>
      <c r="B12" s="257">
        <v>1558</v>
      </c>
      <c r="C12" s="257">
        <v>1641</v>
      </c>
      <c r="D12" s="258">
        <f t="shared" si="0"/>
        <v>5.3273427471116817</v>
      </c>
      <c r="E12" s="257">
        <v>1809</v>
      </c>
      <c r="F12" s="257">
        <v>1900</v>
      </c>
      <c r="G12" s="274">
        <f t="shared" si="1"/>
        <v>5.0304035378662242</v>
      </c>
      <c r="I12" s="353"/>
    </row>
    <row r="13" spans="1:10" ht="12.75" customHeight="1">
      <c r="A13" s="284" t="s">
        <v>221</v>
      </c>
      <c r="B13" s="257">
        <v>454</v>
      </c>
      <c r="C13" s="257">
        <v>438</v>
      </c>
      <c r="D13" s="258">
        <f t="shared" si="0"/>
        <v>-3.5242290748898681</v>
      </c>
      <c r="E13" s="257">
        <v>564</v>
      </c>
      <c r="F13" s="257">
        <v>546</v>
      </c>
      <c r="G13" s="274">
        <f t="shared" si="1"/>
        <v>-3.1914893617021276</v>
      </c>
      <c r="I13" s="286"/>
    </row>
    <row r="14" spans="1:10" ht="12.75" customHeight="1">
      <c r="A14" s="284" t="s">
        <v>222</v>
      </c>
      <c r="B14" s="257">
        <v>10009</v>
      </c>
      <c r="C14" s="257">
        <v>10539</v>
      </c>
      <c r="D14" s="258">
        <f t="shared" si="0"/>
        <v>5.2952342891397741</v>
      </c>
      <c r="E14" s="257">
        <v>11585</v>
      </c>
      <c r="F14" s="257">
        <v>12007</v>
      </c>
      <c r="G14" s="274">
        <f t="shared" si="1"/>
        <v>3.6426413465688388</v>
      </c>
      <c r="I14" s="286"/>
    </row>
    <row r="15" spans="1:10" ht="12.75" customHeight="1">
      <c r="A15" s="284" t="s">
        <v>223</v>
      </c>
      <c r="B15" s="257">
        <v>793</v>
      </c>
      <c r="C15" s="257">
        <v>798</v>
      </c>
      <c r="D15" s="258">
        <f t="shared" si="0"/>
        <v>0.63051702395964693</v>
      </c>
      <c r="E15" s="257">
        <v>1033</v>
      </c>
      <c r="F15" s="257">
        <v>1048</v>
      </c>
      <c r="G15" s="274">
        <f t="shared" si="1"/>
        <v>1.452081316553727</v>
      </c>
      <c r="I15" s="286"/>
    </row>
    <row r="16" spans="1:10" ht="12.75" customHeight="1">
      <c r="A16" s="256"/>
      <c r="B16" s="262"/>
      <c r="C16" s="262"/>
      <c r="D16" s="258"/>
      <c r="E16" s="262"/>
      <c r="F16" s="262"/>
      <c r="G16" s="274"/>
      <c r="I16" s="286"/>
    </row>
    <row r="17" spans="1:9" ht="19.5" customHeight="1" thickBot="1">
      <c r="A17" s="314" t="s">
        <v>89</v>
      </c>
      <c r="B17" s="315">
        <v>20234</v>
      </c>
      <c r="C17" s="315">
        <v>20946</v>
      </c>
      <c r="D17" s="316">
        <f>((C17-B17)/B17)*100</f>
        <v>3.5188296925966194</v>
      </c>
      <c r="E17" s="315">
        <v>24010</v>
      </c>
      <c r="F17" s="315">
        <v>24684</v>
      </c>
      <c r="G17" s="317">
        <f>((F17-E17)/E17)*100</f>
        <v>2.8071636817992505</v>
      </c>
      <c r="I17" s="286"/>
    </row>
    <row r="18" spans="1:9" ht="19.5" customHeight="1">
      <c r="A18" s="322" t="s">
        <v>226</v>
      </c>
      <c r="B18" s="85"/>
      <c r="C18" s="85"/>
      <c r="D18" s="85"/>
      <c r="E18" s="85"/>
      <c r="F18" s="85"/>
      <c r="G18" s="285"/>
      <c r="I18" s="50"/>
    </row>
    <row r="19" spans="1:9" ht="12.75" customHeight="1">
      <c r="A19" s="271" t="s">
        <v>119</v>
      </c>
      <c r="B19" s="286"/>
      <c r="C19" s="286"/>
      <c r="D19" s="287"/>
      <c r="E19" s="286"/>
      <c r="F19" s="286"/>
      <c r="G19" s="287"/>
      <c r="I19" s="273"/>
    </row>
    <row r="20" spans="1:9" ht="12.75" customHeight="1">
      <c r="A20" s="2"/>
      <c r="B20" s="288"/>
      <c r="C20" s="288"/>
      <c r="D20" s="288"/>
      <c r="E20" s="288"/>
      <c r="I20" s="273"/>
    </row>
    <row r="21" spans="1:9" ht="12.75" customHeight="1">
      <c r="A21" s="2"/>
      <c r="B21" s="288"/>
      <c r="C21" s="354"/>
      <c r="D21" s="354"/>
      <c r="E21" s="354"/>
      <c r="F21" s="354"/>
      <c r="G21" s="290"/>
    </row>
    <row r="22" spans="1:9" ht="12.75" customHeight="1">
      <c r="A22" s="2"/>
      <c r="B22" s="323"/>
      <c r="C22" s="323"/>
      <c r="D22" s="324"/>
      <c r="E22" s="324"/>
      <c r="F22" s="290"/>
      <c r="G22" s="290"/>
    </row>
    <row r="23" spans="1:9" ht="12.75" customHeight="1">
      <c r="A23" s="2"/>
      <c r="B23" s="279"/>
      <c r="C23" s="505"/>
      <c r="D23" s="505"/>
      <c r="E23" s="505"/>
      <c r="F23" s="505"/>
      <c r="G23" s="505"/>
    </row>
    <row r="24" spans="1:9" ht="12.75" customHeight="1">
      <c r="A24" s="2"/>
      <c r="B24" s="286"/>
      <c r="C24" s="286"/>
      <c r="D24" s="286"/>
      <c r="E24" s="286"/>
      <c r="F24" s="290"/>
      <c r="G24" s="290"/>
    </row>
    <row r="25" spans="1:9" ht="12.75" customHeight="1">
      <c r="A25" s="139"/>
      <c r="B25" s="323"/>
      <c r="C25" s="323"/>
      <c r="D25" s="324"/>
      <c r="E25" s="324"/>
      <c r="F25" s="290"/>
      <c r="G25" s="290"/>
    </row>
    <row r="26" spans="1:9" ht="12.75" customHeight="1">
      <c r="A26" s="2"/>
      <c r="B26" s="323"/>
      <c r="C26" s="323"/>
      <c r="D26" s="324"/>
      <c r="E26" s="324"/>
      <c r="F26" s="290"/>
      <c r="G26" s="290"/>
    </row>
    <row r="27" spans="1:9" ht="12.75" customHeight="1">
      <c r="A27" s="2"/>
      <c r="B27" s="288"/>
      <c r="C27" s="506"/>
      <c r="D27" s="506"/>
      <c r="E27" s="506"/>
      <c r="F27" s="506"/>
      <c r="G27" s="290"/>
      <c r="H27" s="355"/>
    </row>
    <row r="28" spans="1:9" ht="12.75" customHeight="1">
      <c r="A28" s="340"/>
      <c r="B28" s="324"/>
      <c r="C28" s="324"/>
      <c r="F28" s="290"/>
      <c r="G28" s="290"/>
      <c r="H28" s="355"/>
    </row>
    <row r="31" spans="1:9">
      <c r="A31" s="56"/>
    </row>
  </sheetData>
  <mergeCells count="8">
    <mergeCell ref="C23:G23"/>
    <mergeCell ref="C27:F27"/>
    <mergeCell ref="A1:G1"/>
    <mergeCell ref="A6:A7"/>
    <mergeCell ref="B6:D6"/>
    <mergeCell ref="E6:G6"/>
    <mergeCell ref="A3:G3"/>
    <mergeCell ref="A4:G4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>
    <oddFooter>&amp;C&amp;A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J15"/>
  <sheetViews>
    <sheetView view="pageBreakPreview" zoomScale="75" zoomScaleNormal="75" zoomScaleSheetLayoutView="75" workbookViewId="0">
      <selection activeCell="D21" sqref="D21"/>
    </sheetView>
  </sheetViews>
  <sheetFormatPr baseColWidth="10" defaultRowHeight="12.75"/>
  <cols>
    <col min="1" max="1" width="57.28515625" style="57" customWidth="1"/>
    <col min="2" max="7" width="12.7109375" style="57" customWidth="1"/>
    <col min="8" max="16384" width="11.42578125" style="57"/>
  </cols>
  <sheetData>
    <row r="1" spans="1:10" ht="18">
      <c r="A1" s="511" t="s">
        <v>88</v>
      </c>
      <c r="B1" s="511"/>
      <c r="C1" s="511"/>
      <c r="D1" s="511"/>
      <c r="E1" s="511"/>
      <c r="F1" s="511"/>
      <c r="G1" s="511"/>
    </row>
    <row r="3" spans="1:10" s="59" customFormat="1" ht="15" customHeight="1">
      <c r="A3" s="513" t="s">
        <v>106</v>
      </c>
      <c r="B3" s="513"/>
      <c r="C3" s="513"/>
      <c r="D3" s="513"/>
      <c r="E3" s="513"/>
      <c r="F3" s="513"/>
      <c r="G3" s="513"/>
      <c r="H3" s="58"/>
      <c r="I3" s="58"/>
      <c r="J3" s="58"/>
    </row>
    <row r="4" spans="1:10" s="59" customFormat="1" ht="15" customHeight="1">
      <c r="A4" s="513" t="s">
        <v>362</v>
      </c>
      <c r="B4" s="513"/>
      <c r="C4" s="513"/>
      <c r="D4" s="513"/>
      <c r="E4" s="513"/>
      <c r="F4" s="513"/>
      <c r="G4" s="513"/>
      <c r="H4" s="58"/>
      <c r="I4" s="58"/>
      <c r="J4" s="58"/>
    </row>
    <row r="5" spans="1:10" ht="14.25" customHeight="1" thickBot="1">
      <c r="A5" s="86"/>
      <c r="B5" s="86"/>
      <c r="C5" s="86"/>
      <c r="D5" s="86"/>
      <c r="E5" s="86"/>
      <c r="F5" s="86"/>
      <c r="G5" s="86"/>
    </row>
    <row r="6" spans="1:10" s="196" customFormat="1" ht="34.5" customHeight="1">
      <c r="A6" s="495" t="s">
        <v>21</v>
      </c>
      <c r="B6" s="498" t="s">
        <v>1</v>
      </c>
      <c r="C6" s="514"/>
      <c r="D6" s="499"/>
      <c r="E6" s="498" t="s">
        <v>2</v>
      </c>
      <c r="F6" s="514"/>
      <c r="G6" s="514"/>
    </row>
    <row r="7" spans="1:10" s="196" customFormat="1" ht="34.5" customHeight="1" thickBot="1">
      <c r="A7" s="497"/>
      <c r="B7" s="190">
        <v>2016</v>
      </c>
      <c r="C7" s="190">
        <v>2017</v>
      </c>
      <c r="D7" s="306" t="s">
        <v>229</v>
      </c>
      <c r="E7" s="190">
        <v>2016</v>
      </c>
      <c r="F7" s="190">
        <v>2017</v>
      </c>
      <c r="G7" s="308" t="s">
        <v>229</v>
      </c>
    </row>
    <row r="8" spans="1:10" ht="25.5" customHeight="1">
      <c r="A8" s="87" t="s">
        <v>87</v>
      </c>
      <c r="B8" s="65"/>
      <c r="C8" s="65"/>
      <c r="D8" s="66"/>
      <c r="E8" s="65"/>
      <c r="F8" s="65"/>
      <c r="G8" s="67"/>
    </row>
    <row r="9" spans="1:10">
      <c r="A9" s="88" t="s">
        <v>131</v>
      </c>
      <c r="B9" s="69">
        <v>10191</v>
      </c>
      <c r="C9" s="69">
        <v>10194</v>
      </c>
      <c r="D9" s="70">
        <f>((C9-B9)/B9)*100</f>
        <v>2.9437739181630854E-2</v>
      </c>
      <c r="E9" s="69">
        <v>11127</v>
      </c>
      <c r="F9" s="69">
        <v>11104</v>
      </c>
      <c r="G9" s="71">
        <f>((F9-E9)/E9)*100</f>
        <v>-0.20670441268985351</v>
      </c>
    </row>
    <row r="10" spans="1:10">
      <c r="A10" s="89" t="s">
        <v>132</v>
      </c>
      <c r="B10" s="69">
        <v>1740</v>
      </c>
      <c r="C10" s="69">
        <v>1737</v>
      </c>
      <c r="D10" s="70">
        <f>((C10-B10)/B10)*100</f>
        <v>-0.17241379310344829</v>
      </c>
      <c r="E10" s="69">
        <v>2075</v>
      </c>
      <c r="F10" s="69">
        <v>2081</v>
      </c>
      <c r="G10" s="71">
        <f>((F10-E10)/E10)*100</f>
        <v>0.28915662650602408</v>
      </c>
    </row>
    <row r="11" spans="1:10">
      <c r="A11" s="89" t="s">
        <v>73</v>
      </c>
      <c r="B11" s="69">
        <v>12465</v>
      </c>
      <c r="C11" s="69">
        <v>12261</v>
      </c>
      <c r="D11" s="70">
        <f>((C11-B11)/B11)*100</f>
        <v>-1.6365824308062575</v>
      </c>
      <c r="E11" s="69">
        <v>13537</v>
      </c>
      <c r="F11" s="69">
        <v>13272</v>
      </c>
      <c r="G11" s="71">
        <f>((F11-E11)/E11)*100</f>
        <v>-1.9575976952057323</v>
      </c>
    </row>
    <row r="12" spans="1:10">
      <c r="A12" s="90"/>
      <c r="B12" s="69"/>
      <c r="C12" s="69"/>
      <c r="D12" s="70"/>
      <c r="E12" s="69"/>
      <c r="F12" s="69"/>
      <c r="G12" s="71"/>
    </row>
    <row r="13" spans="1:10" ht="13.5" thickBot="1">
      <c r="A13" s="172" t="s">
        <v>72</v>
      </c>
      <c r="B13" s="173">
        <v>26188</v>
      </c>
      <c r="C13" s="173">
        <f>C9+C10+C11</f>
        <v>24192</v>
      </c>
      <c r="D13" s="174">
        <f>((C13-B13)/B13)*100</f>
        <v>-7.6218115167252174</v>
      </c>
      <c r="E13" s="173">
        <f>E9+E10+E11</f>
        <v>26739</v>
      </c>
      <c r="F13" s="173">
        <f>F9+F10+F11</f>
        <v>26457</v>
      </c>
      <c r="G13" s="175">
        <f>((F13-E13)/E13)*100</f>
        <v>-1.0546392909233704</v>
      </c>
    </row>
    <row r="14" spans="1:10" ht="28.5" customHeight="1">
      <c r="A14" s="307" t="s">
        <v>226</v>
      </c>
      <c r="B14" s="91"/>
      <c r="C14" s="91"/>
      <c r="D14" s="91"/>
      <c r="E14" s="91"/>
      <c r="F14" s="91"/>
      <c r="G14" s="92"/>
    </row>
    <row r="15" spans="1:10">
      <c r="A15" s="60" t="s">
        <v>119</v>
      </c>
      <c r="B15" s="62"/>
      <c r="C15" s="62"/>
      <c r="D15" s="61"/>
      <c r="E15" s="62"/>
      <c r="F15" s="62"/>
      <c r="G15" s="61"/>
    </row>
  </sheetData>
  <mergeCells count="6">
    <mergeCell ref="A1:G1"/>
    <mergeCell ref="A3:G3"/>
    <mergeCell ref="A4:G4"/>
    <mergeCell ref="A6:A7"/>
    <mergeCell ref="B6:D6"/>
    <mergeCell ref="E6:G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/>
  <ignoredErrors>
    <ignoredError sqref="D13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J23"/>
  <sheetViews>
    <sheetView view="pageBreakPreview" zoomScale="75" zoomScaleNormal="75" zoomScaleSheetLayoutView="75" workbookViewId="0">
      <selection activeCell="D21" sqref="D21"/>
    </sheetView>
  </sheetViews>
  <sheetFormatPr baseColWidth="10" defaultRowHeight="12.75"/>
  <cols>
    <col min="1" max="1" width="76.140625" style="57" customWidth="1"/>
    <col min="2" max="7" width="12.7109375" style="57" customWidth="1"/>
    <col min="8" max="16384" width="11.42578125" style="57"/>
  </cols>
  <sheetData>
    <row r="1" spans="1:10" ht="18">
      <c r="A1" s="515" t="s">
        <v>88</v>
      </c>
      <c r="B1" s="515"/>
      <c r="C1" s="515"/>
      <c r="D1" s="515"/>
      <c r="E1" s="515"/>
      <c r="F1" s="515"/>
      <c r="G1" s="515"/>
    </row>
    <row r="3" spans="1:10" s="59" customFormat="1" ht="15" customHeight="1">
      <c r="A3" s="513" t="s">
        <v>107</v>
      </c>
      <c r="B3" s="513"/>
      <c r="C3" s="513"/>
      <c r="D3" s="513"/>
      <c r="E3" s="513"/>
      <c r="F3" s="513"/>
      <c r="G3" s="513"/>
      <c r="H3" s="58"/>
      <c r="I3" s="58"/>
      <c r="J3" s="58"/>
    </row>
    <row r="4" spans="1:10" s="59" customFormat="1" ht="15" customHeight="1">
      <c r="A4" s="513" t="s">
        <v>362</v>
      </c>
      <c r="B4" s="513"/>
      <c r="C4" s="513"/>
      <c r="D4" s="513"/>
      <c r="E4" s="513"/>
      <c r="F4" s="513"/>
      <c r="G4" s="513"/>
      <c r="H4" s="58"/>
      <c r="I4" s="58"/>
      <c r="J4" s="58"/>
    </row>
    <row r="5" spans="1:10" ht="14.25" customHeight="1" thickBot="1">
      <c r="A5" s="86"/>
      <c r="B5" s="86"/>
      <c r="C5" s="86"/>
      <c r="D5" s="86"/>
      <c r="E5" s="86"/>
      <c r="F5" s="86"/>
      <c r="G5" s="86"/>
    </row>
    <row r="6" spans="1:10" s="196" customFormat="1" ht="30" customHeight="1">
      <c r="A6" s="495" t="s">
        <v>21</v>
      </c>
      <c r="B6" s="516" t="s">
        <v>1</v>
      </c>
      <c r="C6" s="517"/>
      <c r="D6" s="495"/>
      <c r="E6" s="516" t="s">
        <v>147</v>
      </c>
      <c r="F6" s="517"/>
      <c r="G6" s="517"/>
    </row>
    <row r="7" spans="1:10" s="196" customFormat="1" ht="30" customHeight="1">
      <c r="A7" s="496"/>
      <c r="B7" s="518"/>
      <c r="C7" s="519"/>
      <c r="D7" s="520"/>
      <c r="E7" s="518"/>
      <c r="F7" s="519"/>
      <c r="G7" s="519"/>
    </row>
    <row r="8" spans="1:10" s="196" customFormat="1" ht="30" customHeight="1" thickBot="1">
      <c r="A8" s="497"/>
      <c r="B8" s="190">
        <v>2016</v>
      </c>
      <c r="C8" s="190">
        <v>2017</v>
      </c>
      <c r="D8" s="191" t="s">
        <v>229</v>
      </c>
      <c r="E8" s="190">
        <v>2016</v>
      </c>
      <c r="F8" s="190">
        <v>2017</v>
      </c>
      <c r="G8" s="192" t="s">
        <v>229</v>
      </c>
    </row>
    <row r="9" spans="1:10" ht="22.5" customHeight="1">
      <c r="A9" s="87" t="s">
        <v>137</v>
      </c>
      <c r="B9" s="65">
        <v>14211</v>
      </c>
      <c r="C9" s="65">
        <v>15242</v>
      </c>
      <c r="D9" s="66">
        <f>((C9-B9)/B9)*100</f>
        <v>7.2549433537400603</v>
      </c>
      <c r="E9" s="65">
        <v>17096</v>
      </c>
      <c r="F9" s="65">
        <v>18186</v>
      </c>
      <c r="G9" s="67">
        <f>((F9-E9)/E9)*100</f>
        <v>6.375760411792232</v>
      </c>
    </row>
    <row r="10" spans="1:10">
      <c r="A10" s="89" t="s">
        <v>138</v>
      </c>
      <c r="B10" s="69">
        <v>264</v>
      </c>
      <c r="C10" s="69">
        <v>269</v>
      </c>
      <c r="D10" s="70">
        <f>((C10-B10)/B10)*100</f>
        <v>1.893939393939394</v>
      </c>
      <c r="E10" s="69">
        <v>436</v>
      </c>
      <c r="F10" s="69">
        <v>455</v>
      </c>
      <c r="G10" s="71">
        <f>((F10-E10)/E10)*100</f>
        <v>4.3577981651376145</v>
      </c>
    </row>
    <row r="11" spans="1:10">
      <c r="A11" s="89" t="s">
        <v>133</v>
      </c>
      <c r="B11" s="69">
        <v>2978</v>
      </c>
      <c r="C11" s="69">
        <v>3110</v>
      </c>
      <c r="D11" s="70">
        <f>((C11-B11)/B11)*100</f>
        <v>4.4325050369375418</v>
      </c>
      <c r="E11" s="69">
        <v>3687</v>
      </c>
      <c r="F11" s="69">
        <v>3826</v>
      </c>
      <c r="G11" s="71">
        <f>((F11-E11)/E11)*100</f>
        <v>3.7700027122321669</v>
      </c>
    </row>
    <row r="12" spans="1:10">
      <c r="A12" s="89" t="s">
        <v>142</v>
      </c>
      <c r="B12" s="69">
        <v>3732</v>
      </c>
      <c r="C12" s="69">
        <v>3812</v>
      </c>
      <c r="D12" s="70">
        <f>((C12-B12)/B12)*100</f>
        <v>2.1436227224008575</v>
      </c>
      <c r="E12" s="69">
        <v>5349</v>
      </c>
      <c r="F12" s="69">
        <v>5491</v>
      </c>
      <c r="G12" s="71">
        <f>((F12-E12)/E12)*100</f>
        <v>2.65470181342307</v>
      </c>
    </row>
    <row r="13" spans="1:10">
      <c r="A13" s="90"/>
      <c r="B13" s="69"/>
      <c r="C13" s="69"/>
      <c r="D13" s="70"/>
      <c r="E13" s="69"/>
      <c r="F13" s="69"/>
      <c r="G13" s="71"/>
    </row>
    <row r="14" spans="1:10" ht="13.5" thickBot="1">
      <c r="A14" s="172" t="s">
        <v>86</v>
      </c>
      <c r="B14" s="173">
        <f>SUM(B9:B12)</f>
        <v>21185</v>
      </c>
      <c r="C14" s="173">
        <f>SUM(C9:C12)</f>
        <v>22433</v>
      </c>
      <c r="D14" s="174">
        <f>((C14-B14)/B14)*100</f>
        <v>5.8909605853198013</v>
      </c>
      <c r="E14" s="173">
        <f>SUM(E9:E12)</f>
        <v>26568</v>
      </c>
      <c r="F14" s="173">
        <f>SUM(F9:F12)</f>
        <v>27958</v>
      </c>
      <c r="G14" s="175">
        <f>((F14-E14)/E14)*100</f>
        <v>5.2318578741342971</v>
      </c>
    </row>
    <row r="15" spans="1:10">
      <c r="A15" s="307" t="s">
        <v>230</v>
      </c>
      <c r="B15" s="164"/>
      <c r="C15" s="164"/>
      <c r="D15" s="165"/>
      <c r="E15" s="164"/>
      <c r="F15" s="164"/>
      <c r="G15" s="165"/>
    </row>
    <row r="16" spans="1:10">
      <c r="A16" s="60" t="s">
        <v>119</v>
      </c>
      <c r="B16" s="164"/>
      <c r="C16" s="164"/>
      <c r="D16" s="165"/>
      <c r="E16" s="164"/>
      <c r="F16" s="164"/>
      <c r="G16" s="165"/>
    </row>
    <row r="17" spans="1:7">
      <c r="A17" s="60" t="s">
        <v>139</v>
      </c>
      <c r="B17" s="166"/>
      <c r="C17" s="166"/>
      <c r="D17" s="166"/>
      <c r="E17" s="166"/>
      <c r="F17" s="166"/>
      <c r="G17" s="61"/>
    </row>
    <row r="18" spans="1:7">
      <c r="A18" s="60" t="s">
        <v>140</v>
      </c>
      <c r="B18" s="62"/>
      <c r="C18" s="62"/>
      <c r="D18" s="61"/>
      <c r="E18" s="62"/>
      <c r="F18" s="62"/>
      <c r="G18" s="61"/>
    </row>
    <row r="19" spans="1:7">
      <c r="A19" s="60" t="s">
        <v>141</v>
      </c>
    </row>
    <row r="20" spans="1:7">
      <c r="A20" s="60" t="s">
        <v>143</v>
      </c>
    </row>
    <row r="21" spans="1:7">
      <c r="A21" s="60" t="s">
        <v>144</v>
      </c>
    </row>
    <row r="22" spans="1:7">
      <c r="A22" s="60" t="s">
        <v>145</v>
      </c>
    </row>
    <row r="23" spans="1:7">
      <c r="A23" s="60" t="s">
        <v>146</v>
      </c>
    </row>
  </sheetData>
  <mergeCells count="6">
    <mergeCell ref="A1:G1"/>
    <mergeCell ref="A3:G3"/>
    <mergeCell ref="A4:G4"/>
    <mergeCell ref="A6:A8"/>
    <mergeCell ref="B6:D7"/>
    <mergeCell ref="E6:G7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/>
  <ignoredErrors>
    <ignoredError sqref="E14:F14 B14:C14" formulaRange="1"/>
    <ignoredError sqref="D14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37</vt:i4>
      </vt:variant>
      <vt:variant>
        <vt:lpstr>Rangos con nombre</vt:lpstr>
      </vt:variant>
      <vt:variant>
        <vt:i4>37</vt:i4>
      </vt:variant>
    </vt:vector>
  </HeadingPairs>
  <TitlesOfParts>
    <vt:vector size="74" baseType="lpstr">
      <vt:lpstr>16.1.1</vt:lpstr>
      <vt:lpstr>16.1.2</vt:lpstr>
      <vt:lpstr>16.1.3</vt:lpstr>
      <vt:lpstr>16.2.1</vt:lpstr>
      <vt:lpstr>16.2.2</vt:lpstr>
      <vt:lpstr>16.2.3</vt:lpstr>
      <vt:lpstr>16.3.1</vt:lpstr>
      <vt:lpstr>16.3.2</vt:lpstr>
      <vt:lpstr>16.3.3</vt:lpstr>
      <vt:lpstr>16.4.1</vt:lpstr>
      <vt:lpstr>16.4.2</vt:lpstr>
      <vt:lpstr>16.4.3</vt:lpstr>
      <vt:lpstr>16.5.1</vt:lpstr>
      <vt:lpstr>16.5.2</vt:lpstr>
      <vt:lpstr>16.5.3</vt:lpstr>
      <vt:lpstr>16.6</vt:lpstr>
      <vt:lpstr>16.7</vt:lpstr>
      <vt:lpstr>16.8.1</vt:lpstr>
      <vt:lpstr>16.8.2</vt:lpstr>
      <vt:lpstr>16.8.3</vt:lpstr>
      <vt:lpstr>16.9.1</vt:lpstr>
      <vt:lpstr>16.9.2</vt:lpstr>
      <vt:lpstr>16.9.3</vt:lpstr>
      <vt:lpstr>16.10.1</vt:lpstr>
      <vt:lpstr>16.10.2</vt:lpstr>
      <vt:lpstr>16.10.3</vt:lpstr>
      <vt:lpstr>16.11.1</vt:lpstr>
      <vt:lpstr>16.11.2</vt:lpstr>
      <vt:lpstr>16.11.3</vt:lpstr>
      <vt:lpstr>16.12.1 </vt:lpstr>
      <vt:lpstr>16.12.2</vt:lpstr>
      <vt:lpstr>16.13.1</vt:lpstr>
      <vt:lpstr>16.13.2</vt:lpstr>
      <vt:lpstr>16.14</vt:lpstr>
      <vt:lpstr>16.15 </vt:lpstr>
      <vt:lpstr>16.16</vt:lpstr>
      <vt:lpstr>16.17</vt:lpstr>
      <vt:lpstr>'16.1.1'!Área_de_impresión</vt:lpstr>
      <vt:lpstr>'16.1.2'!Área_de_impresión</vt:lpstr>
      <vt:lpstr>'16.1.3'!Área_de_impresión</vt:lpstr>
      <vt:lpstr>'16.10.1'!Área_de_impresión</vt:lpstr>
      <vt:lpstr>'16.10.2'!Área_de_impresión</vt:lpstr>
      <vt:lpstr>'16.10.3'!Área_de_impresión</vt:lpstr>
      <vt:lpstr>'16.11.1'!Área_de_impresión</vt:lpstr>
      <vt:lpstr>'16.11.2'!Área_de_impresión</vt:lpstr>
      <vt:lpstr>'16.11.3'!Área_de_impresión</vt:lpstr>
      <vt:lpstr>'16.12.1 '!Área_de_impresión</vt:lpstr>
      <vt:lpstr>'16.12.2'!Área_de_impresión</vt:lpstr>
      <vt:lpstr>'16.13.1'!Área_de_impresión</vt:lpstr>
      <vt:lpstr>'16.13.2'!Área_de_impresión</vt:lpstr>
      <vt:lpstr>'16.14'!Área_de_impresión</vt:lpstr>
      <vt:lpstr>'16.15 '!Área_de_impresión</vt:lpstr>
      <vt:lpstr>'16.16'!Área_de_impresión</vt:lpstr>
      <vt:lpstr>'16.17'!Área_de_impresión</vt:lpstr>
      <vt:lpstr>'16.2.1'!Área_de_impresión</vt:lpstr>
      <vt:lpstr>'16.2.2'!Área_de_impresión</vt:lpstr>
      <vt:lpstr>'16.2.3'!Área_de_impresión</vt:lpstr>
      <vt:lpstr>'16.3.1'!Área_de_impresión</vt:lpstr>
      <vt:lpstr>'16.3.2'!Área_de_impresión</vt:lpstr>
      <vt:lpstr>'16.3.3'!Área_de_impresión</vt:lpstr>
      <vt:lpstr>'16.4.1'!Área_de_impresión</vt:lpstr>
      <vt:lpstr>'16.4.2'!Área_de_impresión</vt:lpstr>
      <vt:lpstr>'16.4.3'!Área_de_impresión</vt:lpstr>
      <vt:lpstr>'16.5.1'!Área_de_impresión</vt:lpstr>
      <vt:lpstr>'16.5.2'!Área_de_impresión</vt:lpstr>
      <vt:lpstr>'16.5.3'!Área_de_impresión</vt:lpstr>
      <vt:lpstr>'16.6'!Área_de_impresión</vt:lpstr>
      <vt:lpstr>'16.7'!Área_de_impresión</vt:lpstr>
      <vt:lpstr>'16.8.1'!Área_de_impresión</vt:lpstr>
      <vt:lpstr>'16.8.2'!Área_de_impresión</vt:lpstr>
      <vt:lpstr>'16.8.3'!Área_de_impresión</vt:lpstr>
      <vt:lpstr>'16.9.1'!Área_de_impresión</vt:lpstr>
      <vt:lpstr>'16.9.2'!Área_de_impresión</vt:lpstr>
      <vt:lpstr>'16.9.3'!Área_de_impresión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Microsoft</cp:lastModifiedBy>
  <cp:lastPrinted>2018-11-06T08:02:49Z</cp:lastPrinted>
  <dcterms:created xsi:type="dcterms:W3CDTF">2001-06-19T15:32:58Z</dcterms:created>
  <dcterms:modified xsi:type="dcterms:W3CDTF">2018-11-06T08:05:44Z</dcterms:modified>
</cp:coreProperties>
</file>